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CL 99 - CR 5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U21" i="4686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4" i="4689" l="1"/>
  <c r="AF23" i="4688" s="1"/>
  <c r="J32" i="4689"/>
  <c r="U23" i="4688" s="1"/>
  <c r="J31" i="4689"/>
  <c r="P23" i="4688" s="1"/>
  <c r="J28" i="4689"/>
  <c r="J23" i="4689"/>
  <c r="J20" i="4689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O30" i="4688"/>
  <c r="CC20" i="4688" s="1"/>
  <c r="AL30" i="4688"/>
  <c r="BZ20" i="4688" s="1"/>
  <c r="AJ30" i="4688"/>
  <c r="BX20" i="4688" s="1"/>
  <c r="U23" i="4678"/>
  <c r="S30" i="4688"/>
  <c r="BH20" i="4688" s="1"/>
  <c r="Z30" i="4688"/>
  <c r="BO20" i="4688" s="1"/>
  <c r="AA30" i="4688"/>
  <c r="BP20" i="4688" s="1"/>
  <c r="W30" i="4688"/>
  <c r="BL20" i="4688" s="1"/>
  <c r="R30" i="4688"/>
  <c r="BG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<sst xmlns="http://schemas.openxmlformats.org/spreadsheetml/2006/main" count="619" uniqueCount="152">
  <si>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</si>
  <si>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</si>
  <si>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</si>
  <si>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</si>
  <si>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</si>
  <si>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</si>
  <si>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</si>
  <si>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</si>
  <si>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</si>
  <si>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</si>
  <si>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</si>
  <si>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</si>
  <si>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</si>
  <si>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</si>
  <si>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</si>
  <si>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</si>
  <si>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</si>
  <si>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</si>
  <si>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</si>
  <si>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</si>
  <si>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</si>
  <si>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</si>
  <si>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</si>
  <si>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</si>
  <si>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</si>
  <si>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</si>
  <si>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</si>
  <si>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</si>
  <si>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</si>
  <si>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</si>
  <si>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</si>
  <si>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</si>
  <si>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</si>
  <si>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</si>
  <si>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</si>
  <si>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</si>
  <si>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</si>
  <si>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</si>
  <si>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</si>
  <si>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</si>
  <si>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</si>
  <si>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</si>
  <si>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</si>
  <si>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</si>
  <si>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</si>
  <si>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</si>
  <si>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</si>
  <si>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</si>
  <si>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</si>
  <si>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</si>
  <si>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</si>
  <si>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</si>
  <si>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</si>
  <si>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</si>
  <si>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</si>
  <si>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</si>
  <si>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</si>
  <si>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</si>
  <si>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</si>
  <si>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</si>
  <si>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</si>
  <si>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</si>
  <si>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</si>
  <si>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</si>
  <si>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</si>
  <si>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</si>
  <si>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</si>
  <si>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</si>
  <si>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</si>
  <si>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</si>
  <si>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</si>
  <si>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</si>
  <si>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</si>
  <si>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</si>
  <si>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</si>
  <si>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</si>
  <si>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</si>
  <si>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</si>
  <si>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</si>
  <si>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</si>
  <si>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</si>
  <si>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</si>
  <si>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</si>
  <si>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</si>
  <si>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</si>
  <si>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</si>
  <si>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</si>
  <si>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</si>
  <si>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</si>
  <si>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</si>
  <si>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</si>
  <si>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</si>
  <si>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</si>
  <si>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</si>
  <si>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</si>
  <si>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</si>
  <si>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</si>
  <si>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</si>
  <si>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</si>
  <si>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</si>
  <si>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</si>
  <si>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</si>
  <si>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</si>
  <si>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</si>
  <si>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</si>
  <si>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</si>
  <si>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</si>
  <si>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</si>
  <si>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</si>
  <si>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</si>
  <si>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</si>
  <si>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</si>
  <si>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</si>
  <si>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</si>
  <si>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</si>
  <si>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</si>
  <si>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</si>
  <si>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</si>
  <si>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</si>
  <si>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</si>
  <si>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</si>
  <si>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</si>
  <si>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</si>
  <si>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</si>
  <si>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</si>
  <si>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</si>
  <si>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</si>
  <si>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</si>
  <si>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</si>
  <si>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</si>
  <si>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</si>
  <si>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</si>
  <si>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</si>
  <si>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</si>
  <si>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</si>
  <si>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</si>
  <si>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</si>
  <si>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</si>
  <si>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</si>
  <si>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</si>
  <si>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</si>
  <si>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</si>
  <si>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</si>
  <si>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</si>
  <si>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</si>
  <si>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</si>
  <si>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</si>
  <si>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</si>
  <si>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</si>
  <si>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99 X CR 56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</si>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</sst>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70</c:v>
                </c:pt>
                <c:pt idx="1">
                  <c:v>82</c:v>
                </c:pt>
                <c:pt idx="2">
                  <c:v>66</c:v>
                </c:pt>
                <c:pt idx="3">
                  <c:v>76</c:v>
                </c:pt>
                <c:pt idx="4">
                  <c:v>43.5</c:v>
                </c:pt>
                <c:pt idx="5">
                  <c:v>40.5</c:v>
                </c:pt>
                <c:pt idx="6">
                  <c:v>17.5</c:v>
                </c:pt>
                <c:pt idx="7">
                  <c:v>37</c:v>
                </c:pt>
                <c:pt idx="8">
                  <c:v>46</c:v>
                </c:pt>
                <c:pt idx="9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608176"/>
        <c:axId val="149608560"/>
      </c:barChart>
      <c:catAx>
        <c:axId val="14960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0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0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0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431</c:v>
                </c:pt>
                <c:pt idx="1">
                  <c:v>495.5</c:v>
                </c:pt>
                <c:pt idx="2">
                  <c:v>495.5</c:v>
                </c:pt>
                <c:pt idx="3">
                  <c:v>495.5</c:v>
                </c:pt>
                <c:pt idx="4">
                  <c:v>416.5</c:v>
                </c:pt>
                <c:pt idx="5">
                  <c:v>421</c:v>
                </c:pt>
                <c:pt idx="6">
                  <c:v>337</c:v>
                </c:pt>
                <c:pt idx="7">
                  <c:v>359</c:v>
                </c:pt>
                <c:pt idx="8">
                  <c:v>364</c:v>
                </c:pt>
                <c:pt idx="9">
                  <c:v>366.5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225216"/>
        <c:axId val="151023552"/>
      </c:barChart>
      <c:catAx>
        <c:axId val="6422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22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431</c:v>
                </c:pt>
                <c:pt idx="1">
                  <c:v>486.5</c:v>
                </c:pt>
                <c:pt idx="2">
                  <c:v>588.5</c:v>
                </c:pt>
                <c:pt idx="3">
                  <c:v>506.5</c:v>
                </c:pt>
                <c:pt idx="4">
                  <c:v>599</c:v>
                </c:pt>
                <c:pt idx="5">
                  <c:v>510</c:v>
                </c:pt>
                <c:pt idx="6">
                  <c:v>565</c:v>
                </c:pt>
                <c:pt idx="7">
                  <c:v>503</c:v>
                </c:pt>
                <c:pt idx="8">
                  <c:v>641</c:v>
                </c:pt>
                <c:pt idx="9">
                  <c:v>568</c:v>
                </c:pt>
                <c:pt idx="10">
                  <c:v>593.5</c:v>
                </c:pt>
                <c:pt idx="11">
                  <c:v>622.5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24336"/>
        <c:axId val="151024728"/>
      </c:barChart>
      <c:catAx>
        <c:axId val="15102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431</c:v>
                </c:pt>
                <c:pt idx="1">
                  <c:v>479.5</c:v>
                </c:pt>
                <c:pt idx="2">
                  <c:v>482</c:v>
                </c:pt>
                <c:pt idx="3">
                  <c:v>417</c:v>
                </c:pt>
                <c:pt idx="4">
                  <c:v>504.5</c:v>
                </c:pt>
                <c:pt idx="5">
                  <c:v>523.5</c:v>
                </c:pt>
                <c:pt idx="6">
                  <c:v>563.5</c:v>
                </c:pt>
                <c:pt idx="7">
                  <c:v>555.5</c:v>
                </c:pt>
                <c:pt idx="8">
                  <c:v>549</c:v>
                </c:pt>
                <c:pt idx="9">
                  <c:v>545.5</c:v>
                </c:pt>
                <c:pt idx="10">
                  <c:v>395</c:v>
                </c:pt>
                <c:pt idx="11">
                  <c:v>431.5</c:v>
                </c:pt>
                <c:pt idx="12">
                  <c:v>465.5</c:v>
                </c:pt>
                <c:pt idx="13">
                  <c:v>446</c:v>
                </c:pt>
                <c:pt idx="14">
                  <c:v>477.5</c:v>
                </c:pt>
                <c:pt idx="15">
                  <c:v>518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25512"/>
        <c:axId val="151025904"/>
      </c:barChart>
      <c:catAx>
        <c:axId val="15102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294</c:v>
                </c:pt>
                <c:pt idx="4">
                  <c:v>267.5</c:v>
                </c:pt>
                <c:pt idx="5">
                  <c:v>226</c:v>
                </c:pt>
                <c:pt idx="6">
                  <c:v>177.5</c:v>
                </c:pt>
                <c:pt idx="7">
                  <c:v>138.5</c:v>
                </c:pt>
                <c:pt idx="8">
                  <c:v>141</c:v>
                </c:pt>
                <c:pt idx="9">
                  <c:v>158</c:v>
                </c:pt>
                <c:pt idx="13">
                  <c:v>193.5</c:v>
                </c:pt>
                <c:pt idx="14">
                  <c:v>192.5</c:v>
                </c:pt>
                <c:pt idx="15">
                  <c:v>196</c:v>
                </c:pt>
                <c:pt idx="16">
                  <c:v>202.5</c:v>
                </c:pt>
                <c:pt idx="17">
                  <c:v>205.5</c:v>
                </c:pt>
                <c:pt idx="18">
                  <c:v>221</c:v>
                </c:pt>
                <c:pt idx="19">
                  <c:v>235.5</c:v>
                </c:pt>
                <c:pt idx="20">
                  <c:v>271</c:v>
                </c:pt>
                <c:pt idx="21">
                  <c:v>288</c:v>
                </c:pt>
                <c:pt idx="22">
                  <c:v>289.5</c:v>
                </c:pt>
                <c:pt idx="23">
                  <c:v>298.5</c:v>
                </c:pt>
                <c:pt idx="24">
                  <c:v>294.5</c:v>
                </c:pt>
                <c:pt idx="25">
                  <c:v>279.5</c:v>
                </c:pt>
                <c:pt idx="29">
                  <c:v>300</c:v>
                </c:pt>
                <c:pt idx="30">
                  <c:v>324</c:v>
                </c:pt>
                <c:pt idx="31">
                  <c:v>339.5</c:v>
                </c:pt>
                <c:pt idx="32">
                  <c:v>349</c:v>
                </c:pt>
                <c:pt idx="33">
                  <c:v>344.5</c:v>
                </c:pt>
                <c:pt idx="34">
                  <c:v>357</c:v>
                </c:pt>
                <c:pt idx="35">
                  <c:v>353</c:v>
                </c:pt>
                <c:pt idx="36">
                  <c:v>357</c:v>
                </c:pt>
                <c:pt idx="37">
                  <c:v>408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1038.5</c:v>
                </c:pt>
                <c:pt idx="4">
                  <c:v>1074.5</c:v>
                </c:pt>
                <c:pt idx="5">
                  <c:v>1094</c:v>
                </c:pt>
                <c:pt idx="6">
                  <c:v>1037.5</c:v>
                </c:pt>
                <c:pt idx="7">
                  <c:v>961</c:v>
                </c:pt>
                <c:pt idx="8">
                  <c:v>904.5</c:v>
                </c:pt>
                <c:pt idx="9">
                  <c:v>838.5</c:v>
                </c:pt>
                <c:pt idx="13">
                  <c:v>1037.5</c:v>
                </c:pt>
                <c:pt idx="14">
                  <c:v>1083.5</c:v>
                </c:pt>
                <c:pt idx="15">
                  <c:v>1118</c:v>
                </c:pt>
                <c:pt idx="16">
                  <c:v>1175</c:v>
                </c:pt>
                <c:pt idx="17">
                  <c:v>1252</c:v>
                </c:pt>
                <c:pt idx="18">
                  <c:v>1295.5</c:v>
                </c:pt>
                <c:pt idx="19">
                  <c:v>1312.5</c:v>
                </c:pt>
                <c:pt idx="20">
                  <c:v>1187.5</c:v>
                </c:pt>
                <c:pt idx="21">
                  <c:v>1087</c:v>
                </c:pt>
                <c:pt idx="22">
                  <c:v>1027</c:v>
                </c:pt>
                <c:pt idx="23">
                  <c:v>974</c:v>
                </c:pt>
                <c:pt idx="24">
                  <c:v>1013.5</c:v>
                </c:pt>
                <c:pt idx="25">
                  <c:v>1090.5</c:v>
                </c:pt>
                <c:pt idx="29">
                  <c:v>1119</c:v>
                </c:pt>
                <c:pt idx="30">
                  <c:v>1022</c:v>
                </c:pt>
                <c:pt idx="31">
                  <c:v>870.5</c:v>
                </c:pt>
                <c:pt idx="32">
                  <c:v>682.5</c:v>
                </c:pt>
                <c:pt idx="33">
                  <c:v>589</c:v>
                </c:pt>
                <c:pt idx="34">
                  <c:v>620.5</c:v>
                </c:pt>
                <c:pt idx="35">
                  <c:v>680.5</c:v>
                </c:pt>
                <c:pt idx="36">
                  <c:v>688</c:v>
                </c:pt>
                <c:pt idx="37">
                  <c:v>704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585</c:v>
                </c:pt>
                <c:pt idx="4">
                  <c:v>561</c:v>
                </c:pt>
                <c:pt idx="5">
                  <c:v>508.5</c:v>
                </c:pt>
                <c:pt idx="6">
                  <c:v>455</c:v>
                </c:pt>
                <c:pt idx="7">
                  <c:v>434</c:v>
                </c:pt>
                <c:pt idx="8">
                  <c:v>435.5</c:v>
                </c:pt>
                <c:pt idx="9">
                  <c:v>430</c:v>
                </c:pt>
                <c:pt idx="13">
                  <c:v>578.5</c:v>
                </c:pt>
                <c:pt idx="14">
                  <c:v>607</c:v>
                </c:pt>
                <c:pt idx="15">
                  <c:v>613</c:v>
                </c:pt>
                <c:pt idx="16">
                  <c:v>631</c:v>
                </c:pt>
                <c:pt idx="17">
                  <c:v>689.5</c:v>
                </c:pt>
                <c:pt idx="18">
                  <c:v>675</c:v>
                </c:pt>
                <c:pt idx="19">
                  <c:v>665.5</c:v>
                </c:pt>
                <c:pt idx="20">
                  <c:v>586.5</c:v>
                </c:pt>
                <c:pt idx="21">
                  <c:v>546</c:v>
                </c:pt>
                <c:pt idx="22">
                  <c:v>521</c:v>
                </c:pt>
                <c:pt idx="23">
                  <c:v>465.5</c:v>
                </c:pt>
                <c:pt idx="24">
                  <c:v>512.5</c:v>
                </c:pt>
                <c:pt idx="25">
                  <c:v>537</c:v>
                </c:pt>
                <c:pt idx="29">
                  <c:v>593.5</c:v>
                </c:pt>
                <c:pt idx="30">
                  <c:v>834.5</c:v>
                </c:pt>
                <c:pt idx="31">
                  <c:v>994</c:v>
                </c:pt>
                <c:pt idx="32">
                  <c:v>1149</c:v>
                </c:pt>
                <c:pt idx="33">
                  <c:v>1243.5</c:v>
                </c:pt>
                <c:pt idx="34">
                  <c:v>1241.5</c:v>
                </c:pt>
                <c:pt idx="35">
                  <c:v>1243.5</c:v>
                </c:pt>
                <c:pt idx="36">
                  <c:v>1260.5</c:v>
                </c:pt>
                <c:pt idx="37">
                  <c:v>1313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1917.5</c:v>
                </c:pt>
                <c:pt idx="4">
                  <c:v>1903</c:v>
                </c:pt>
                <c:pt idx="5">
                  <c:v>1828.5</c:v>
                </c:pt>
                <c:pt idx="6">
                  <c:v>1670</c:v>
                </c:pt>
                <c:pt idx="7">
                  <c:v>1533.5</c:v>
                </c:pt>
                <c:pt idx="8">
                  <c:v>1481</c:v>
                </c:pt>
                <c:pt idx="9">
                  <c:v>1426.5</c:v>
                </c:pt>
                <c:pt idx="13">
                  <c:v>1809.5</c:v>
                </c:pt>
                <c:pt idx="14">
                  <c:v>1883</c:v>
                </c:pt>
                <c:pt idx="15">
                  <c:v>1927</c:v>
                </c:pt>
                <c:pt idx="16">
                  <c:v>2008.5</c:v>
                </c:pt>
                <c:pt idx="17">
                  <c:v>2147</c:v>
                </c:pt>
                <c:pt idx="18">
                  <c:v>2191.5</c:v>
                </c:pt>
                <c:pt idx="19">
                  <c:v>2213.5</c:v>
                </c:pt>
                <c:pt idx="20">
                  <c:v>2045</c:v>
                </c:pt>
                <c:pt idx="21">
                  <c:v>1921</c:v>
                </c:pt>
                <c:pt idx="22">
                  <c:v>1837.5</c:v>
                </c:pt>
                <c:pt idx="23">
                  <c:v>1738</c:v>
                </c:pt>
                <c:pt idx="24">
                  <c:v>1820.5</c:v>
                </c:pt>
                <c:pt idx="25">
                  <c:v>1907</c:v>
                </c:pt>
                <c:pt idx="29">
                  <c:v>2012.5</c:v>
                </c:pt>
                <c:pt idx="30">
                  <c:v>2180.5</c:v>
                </c:pt>
                <c:pt idx="31">
                  <c:v>2204</c:v>
                </c:pt>
                <c:pt idx="32">
                  <c:v>2180.5</c:v>
                </c:pt>
                <c:pt idx="33">
                  <c:v>2177</c:v>
                </c:pt>
                <c:pt idx="34">
                  <c:v>2219</c:v>
                </c:pt>
                <c:pt idx="35">
                  <c:v>2277</c:v>
                </c:pt>
                <c:pt idx="36">
                  <c:v>2305.5</c:v>
                </c:pt>
                <c:pt idx="37">
                  <c:v>2425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026688"/>
        <c:axId val="151027080"/>
      </c:lineChart>
      <c:catAx>
        <c:axId val="151026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02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7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1026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49.5</c:v>
                </c:pt>
                <c:pt idx="1">
                  <c:v>50</c:v>
                </c:pt>
                <c:pt idx="2">
                  <c:v>38.5</c:v>
                </c:pt>
                <c:pt idx="3">
                  <c:v>55.5</c:v>
                </c:pt>
                <c:pt idx="4">
                  <c:v>48.5</c:v>
                </c:pt>
                <c:pt idx="5">
                  <c:v>53.5</c:v>
                </c:pt>
                <c:pt idx="6">
                  <c:v>45</c:v>
                </c:pt>
                <c:pt idx="7">
                  <c:v>58.5</c:v>
                </c:pt>
                <c:pt idx="8">
                  <c:v>64</c:v>
                </c:pt>
                <c:pt idx="9">
                  <c:v>68</c:v>
                </c:pt>
                <c:pt idx="10">
                  <c:v>80.5</c:v>
                </c:pt>
                <c:pt idx="11">
                  <c:v>75.5</c:v>
                </c:pt>
                <c:pt idx="12">
                  <c:v>65.5</c:v>
                </c:pt>
                <c:pt idx="13">
                  <c:v>77</c:v>
                </c:pt>
                <c:pt idx="14">
                  <c:v>76.5</c:v>
                </c:pt>
                <c:pt idx="15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76408"/>
        <c:axId val="149177816"/>
      </c:barChart>
      <c:catAx>
        <c:axId val="14917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7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7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62.5</c:v>
                </c:pt>
                <c:pt idx="1">
                  <c:v>83</c:v>
                </c:pt>
                <c:pt idx="2">
                  <c:v>84.5</c:v>
                </c:pt>
                <c:pt idx="3">
                  <c:v>70</c:v>
                </c:pt>
                <c:pt idx="4">
                  <c:v>86.5</c:v>
                </c:pt>
                <c:pt idx="5">
                  <c:v>98.5</c:v>
                </c:pt>
                <c:pt idx="6">
                  <c:v>94</c:v>
                </c:pt>
                <c:pt idx="7">
                  <c:v>65.5</c:v>
                </c:pt>
                <c:pt idx="8">
                  <c:v>99</c:v>
                </c:pt>
                <c:pt idx="9">
                  <c:v>94.5</c:v>
                </c:pt>
                <c:pt idx="10">
                  <c:v>98</c:v>
                </c:pt>
                <c:pt idx="11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656480"/>
        <c:axId val="149806080"/>
      </c:barChart>
      <c:catAx>
        <c:axId val="14965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0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0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5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224.5</c:v>
                </c:pt>
                <c:pt idx="1">
                  <c:v>252</c:v>
                </c:pt>
                <c:pt idx="2">
                  <c:v>265</c:v>
                </c:pt>
                <c:pt idx="3">
                  <c:v>297</c:v>
                </c:pt>
                <c:pt idx="4">
                  <c:v>260.5</c:v>
                </c:pt>
                <c:pt idx="5">
                  <c:v>271.5</c:v>
                </c:pt>
                <c:pt idx="6">
                  <c:v>208.5</c:v>
                </c:pt>
                <c:pt idx="7">
                  <c:v>220.5</c:v>
                </c:pt>
                <c:pt idx="8">
                  <c:v>204</c:v>
                </c:pt>
                <c:pt idx="9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02288"/>
        <c:axId val="149925544"/>
      </c:barChart>
      <c:catAx>
        <c:axId val="15010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2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2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0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253.5</c:v>
                </c:pt>
                <c:pt idx="1">
                  <c:v>270</c:v>
                </c:pt>
                <c:pt idx="2">
                  <c:v>345</c:v>
                </c:pt>
                <c:pt idx="3">
                  <c:v>250.5</c:v>
                </c:pt>
                <c:pt idx="4">
                  <c:v>156.5</c:v>
                </c:pt>
                <c:pt idx="5">
                  <c:v>118.5</c:v>
                </c:pt>
                <c:pt idx="6">
                  <c:v>157</c:v>
                </c:pt>
                <c:pt idx="7">
                  <c:v>157</c:v>
                </c:pt>
                <c:pt idx="8">
                  <c:v>188</c:v>
                </c:pt>
                <c:pt idx="9">
                  <c:v>178.5</c:v>
                </c:pt>
                <c:pt idx="10">
                  <c:v>164.5</c:v>
                </c:pt>
                <c:pt idx="11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226784"/>
        <c:axId val="64227176"/>
      </c:barChart>
      <c:catAx>
        <c:axId val="6422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22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227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22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239.5</c:v>
                </c:pt>
                <c:pt idx="1">
                  <c:v>260.5</c:v>
                </c:pt>
                <c:pt idx="2">
                  <c:v>280.5</c:v>
                </c:pt>
                <c:pt idx="3">
                  <c:v>257</c:v>
                </c:pt>
                <c:pt idx="4">
                  <c:v>285.5</c:v>
                </c:pt>
                <c:pt idx="5">
                  <c:v>295</c:v>
                </c:pt>
                <c:pt idx="6">
                  <c:v>337.5</c:v>
                </c:pt>
                <c:pt idx="7">
                  <c:v>334</c:v>
                </c:pt>
                <c:pt idx="8">
                  <c:v>329</c:v>
                </c:pt>
                <c:pt idx="9">
                  <c:v>312</c:v>
                </c:pt>
                <c:pt idx="10">
                  <c:v>212.5</c:v>
                </c:pt>
                <c:pt idx="11">
                  <c:v>233.5</c:v>
                </c:pt>
                <c:pt idx="12">
                  <c:v>269</c:v>
                </c:pt>
                <c:pt idx="13">
                  <c:v>259</c:v>
                </c:pt>
                <c:pt idx="14">
                  <c:v>252</c:v>
                </c:pt>
                <c:pt idx="15">
                  <c:v>310.5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84064"/>
        <c:axId val="150484456"/>
      </c:barChart>
      <c:catAx>
        <c:axId val="15048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8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136.5</c:v>
                </c:pt>
                <c:pt idx="1">
                  <c:v>161.5</c:v>
                </c:pt>
                <c:pt idx="2">
                  <c:v>164.5</c:v>
                </c:pt>
                <c:pt idx="3">
                  <c:v>122.5</c:v>
                </c:pt>
                <c:pt idx="4">
                  <c:v>112.5</c:v>
                </c:pt>
                <c:pt idx="5">
                  <c:v>109</c:v>
                </c:pt>
                <c:pt idx="6">
                  <c:v>111</c:v>
                </c:pt>
                <c:pt idx="7">
                  <c:v>101.5</c:v>
                </c:pt>
                <c:pt idx="8">
                  <c:v>114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85240"/>
        <c:axId val="150485632"/>
      </c:barChart>
      <c:catAx>
        <c:axId val="15048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8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5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115</c:v>
                </c:pt>
                <c:pt idx="1">
                  <c:v>133.5</c:v>
                </c:pt>
                <c:pt idx="2">
                  <c:v>159</c:v>
                </c:pt>
                <c:pt idx="3">
                  <c:v>186</c:v>
                </c:pt>
                <c:pt idx="4">
                  <c:v>356</c:v>
                </c:pt>
                <c:pt idx="5">
                  <c:v>293</c:v>
                </c:pt>
                <c:pt idx="6">
                  <c:v>314</c:v>
                </c:pt>
                <c:pt idx="7">
                  <c:v>280.5</c:v>
                </c:pt>
                <c:pt idx="8">
                  <c:v>354</c:v>
                </c:pt>
                <c:pt idx="9">
                  <c:v>295</c:v>
                </c:pt>
                <c:pt idx="10">
                  <c:v>331</c:v>
                </c:pt>
                <c:pt idx="11">
                  <c:v>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83672"/>
        <c:axId val="150486416"/>
      </c:barChart>
      <c:catAx>
        <c:axId val="15048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8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8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142</c:v>
                </c:pt>
                <c:pt idx="1">
                  <c:v>169</c:v>
                </c:pt>
                <c:pt idx="2">
                  <c:v>163</c:v>
                </c:pt>
                <c:pt idx="3">
                  <c:v>104.5</c:v>
                </c:pt>
                <c:pt idx="4">
                  <c:v>170.5</c:v>
                </c:pt>
                <c:pt idx="5">
                  <c:v>175</c:v>
                </c:pt>
                <c:pt idx="6">
                  <c:v>181</c:v>
                </c:pt>
                <c:pt idx="7">
                  <c:v>163</c:v>
                </c:pt>
                <c:pt idx="8">
                  <c:v>156</c:v>
                </c:pt>
                <c:pt idx="9">
                  <c:v>165.5</c:v>
                </c:pt>
                <c:pt idx="10">
                  <c:v>102</c:v>
                </c:pt>
                <c:pt idx="11">
                  <c:v>122.5</c:v>
                </c:pt>
                <c:pt idx="12">
                  <c:v>131</c:v>
                </c:pt>
                <c:pt idx="13">
                  <c:v>110</c:v>
                </c:pt>
                <c:pt idx="14">
                  <c:v>149</c:v>
                </c:pt>
                <c:pt idx="15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226392"/>
        <c:axId val="64226000"/>
      </c:barChart>
      <c:catAx>
        <c:axId val="6422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22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22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22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9956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v>42810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3</v>
      </c>
      <c r="C10" s="46">
        <v>66</v>
      </c>
      <c r="D10" s="46">
        <v>0</v>
      </c>
      <c r="E10" s="46">
        <v>1</v>
      </c>
      <c r="F10" s="6">
        <f t="shared" ref="F10:F22" si="0">B10*0.5+C10*1+D10*2+E10*2.5</f>
        <v>70</v>
      </c>
      <c r="G10" s="2"/>
      <c r="H10" s="19" t="s">
        <v>4</v>
      </c>
      <c r="I10" s="46">
        <v>3</v>
      </c>
      <c r="J10" s="46">
        <v>49</v>
      </c>
      <c r="K10" s="46">
        <v>0</v>
      </c>
      <c r="L10" s="46">
        <v>2</v>
      </c>
      <c r="M10" s="6">
        <f t="shared" ref="M10:M22" si="1">I10*0.5+J10*1+K10*2+L10*2.5</f>
        <v>55.5</v>
      </c>
      <c r="N10" s="9">
        <f>F20+F21+F22+M10</f>
        <v>193.5</v>
      </c>
      <c r="O10" s="19" t="s">
        <v>43</v>
      </c>
      <c r="P10" s="46">
        <v>7</v>
      </c>
      <c r="Q10" s="46">
        <v>59</v>
      </c>
      <c r="R10" s="46">
        <v>0</v>
      </c>
      <c r="S10" s="46">
        <v>0</v>
      </c>
      <c r="T10" s="6">
        <f t="shared" ref="T10:T21" si="2">P10*0.5+Q10*1+R10*2+S10*2.5</f>
        <v>62.5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72</v>
      </c>
      <c r="D11" s="46">
        <v>0</v>
      </c>
      <c r="E11" s="46">
        <v>3</v>
      </c>
      <c r="F11" s="6">
        <f t="shared" si="0"/>
        <v>82</v>
      </c>
      <c r="G11" s="2"/>
      <c r="H11" s="19" t="s">
        <v>5</v>
      </c>
      <c r="I11" s="46">
        <v>5</v>
      </c>
      <c r="J11" s="46">
        <v>46</v>
      </c>
      <c r="K11" s="46">
        <v>0</v>
      </c>
      <c r="L11" s="46">
        <v>0</v>
      </c>
      <c r="M11" s="6">
        <f t="shared" si="1"/>
        <v>48.5</v>
      </c>
      <c r="N11" s="9">
        <f>F21+F22+M10+M11</f>
        <v>192.5</v>
      </c>
      <c r="O11" s="19" t="s">
        <v>44</v>
      </c>
      <c r="P11" s="46">
        <v>11</v>
      </c>
      <c r="Q11" s="46">
        <v>75</v>
      </c>
      <c r="R11" s="46">
        <v>0</v>
      </c>
      <c r="S11" s="46">
        <v>1</v>
      </c>
      <c r="T11" s="6">
        <f t="shared" si="2"/>
        <v>83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62</v>
      </c>
      <c r="D12" s="46">
        <v>0</v>
      </c>
      <c r="E12" s="46">
        <v>1</v>
      </c>
      <c r="F12" s="6">
        <f t="shared" si="0"/>
        <v>66</v>
      </c>
      <c r="G12" s="2"/>
      <c r="H12" s="19" t="s">
        <v>6</v>
      </c>
      <c r="I12" s="46">
        <v>6</v>
      </c>
      <c r="J12" s="46">
        <v>48</v>
      </c>
      <c r="K12" s="46">
        <v>0</v>
      </c>
      <c r="L12" s="46">
        <v>1</v>
      </c>
      <c r="M12" s="6">
        <f t="shared" si="1"/>
        <v>53.5</v>
      </c>
      <c r="N12" s="2">
        <f>F22+M10+M11+M12</f>
        <v>196</v>
      </c>
      <c r="O12" s="19" t="s">
        <v>32</v>
      </c>
      <c r="P12" s="46">
        <v>10</v>
      </c>
      <c r="Q12" s="46">
        <v>77</v>
      </c>
      <c r="R12" s="46">
        <v>0</v>
      </c>
      <c r="S12" s="46">
        <v>1</v>
      </c>
      <c r="T12" s="6">
        <f t="shared" si="2"/>
        <v>84.5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61</v>
      </c>
      <c r="D13" s="46">
        <v>0</v>
      </c>
      <c r="E13" s="46">
        <v>4</v>
      </c>
      <c r="F13" s="6">
        <f t="shared" si="0"/>
        <v>76</v>
      </c>
      <c r="G13" s="2">
        <f t="shared" ref="G13:G19" si="3">F10+F11+F12+F13</f>
        <v>294</v>
      </c>
      <c r="H13" s="19" t="s">
        <v>7</v>
      </c>
      <c r="I13" s="46">
        <v>4</v>
      </c>
      <c r="J13" s="46">
        <v>43</v>
      </c>
      <c r="K13" s="46">
        <v>0</v>
      </c>
      <c r="L13" s="46">
        <v>0</v>
      </c>
      <c r="M13" s="6">
        <f t="shared" si="1"/>
        <v>45</v>
      </c>
      <c r="N13" s="2">
        <f t="shared" ref="N13:N18" si="4">M10+M11+M12+M13</f>
        <v>202.5</v>
      </c>
      <c r="O13" s="19" t="s">
        <v>33</v>
      </c>
      <c r="P13" s="46">
        <v>20</v>
      </c>
      <c r="Q13" s="46">
        <v>60</v>
      </c>
      <c r="R13" s="46">
        <v>0</v>
      </c>
      <c r="S13" s="46">
        <v>0</v>
      </c>
      <c r="T13" s="6">
        <f t="shared" si="2"/>
        <v>70</v>
      </c>
      <c r="U13" s="2">
        <f t="shared" ref="U13:U21" si="5">T10+T11+T12+T13</f>
        <v>300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42</v>
      </c>
      <c r="D14" s="46">
        <v>0</v>
      </c>
      <c r="E14" s="46">
        <v>0</v>
      </c>
      <c r="F14" s="6">
        <f t="shared" si="0"/>
        <v>43.5</v>
      </c>
      <c r="G14" s="2">
        <f t="shared" si="3"/>
        <v>267.5</v>
      </c>
      <c r="H14" s="19" t="s">
        <v>9</v>
      </c>
      <c r="I14" s="46">
        <v>9</v>
      </c>
      <c r="J14" s="46">
        <v>49</v>
      </c>
      <c r="K14" s="46">
        <v>0</v>
      </c>
      <c r="L14" s="46">
        <v>2</v>
      </c>
      <c r="M14" s="6">
        <f t="shared" si="1"/>
        <v>58.5</v>
      </c>
      <c r="N14" s="2">
        <f t="shared" si="4"/>
        <v>205.5</v>
      </c>
      <c r="O14" s="19" t="s">
        <v>29</v>
      </c>
      <c r="P14" s="45">
        <v>7</v>
      </c>
      <c r="Q14" s="45">
        <v>78</v>
      </c>
      <c r="R14" s="45">
        <v>0</v>
      </c>
      <c r="S14" s="45">
        <v>2</v>
      </c>
      <c r="T14" s="6">
        <f t="shared" si="2"/>
        <v>86.5</v>
      </c>
      <c r="U14" s="2">
        <f t="shared" si="5"/>
        <v>324</v>
      </c>
      <c r="AB14" s="81">
        <v>250</v>
      </c>
    </row>
    <row r="15" spans="1:28" ht="24" customHeight="1" x14ac:dyDescent="0.2">
      <c r="A15" s="18" t="s">
        <v>23</v>
      </c>
      <c r="B15" s="46">
        <v>2</v>
      </c>
      <c r="C15" s="46">
        <v>37</v>
      </c>
      <c r="D15" s="46">
        <v>0</v>
      </c>
      <c r="E15" s="46">
        <v>1</v>
      </c>
      <c r="F15" s="6">
        <f t="shared" si="0"/>
        <v>40.5</v>
      </c>
      <c r="G15" s="2">
        <f t="shared" si="3"/>
        <v>226</v>
      </c>
      <c r="H15" s="19" t="s">
        <v>12</v>
      </c>
      <c r="I15" s="46">
        <v>7</v>
      </c>
      <c r="J15" s="46">
        <v>58</v>
      </c>
      <c r="K15" s="46">
        <v>0</v>
      </c>
      <c r="L15" s="46">
        <v>1</v>
      </c>
      <c r="M15" s="6">
        <f t="shared" si="1"/>
        <v>64</v>
      </c>
      <c r="N15" s="2">
        <f t="shared" si="4"/>
        <v>221</v>
      </c>
      <c r="O15" s="18" t="s">
        <v>30</v>
      </c>
      <c r="P15" s="46">
        <v>15</v>
      </c>
      <c r="Q15" s="46">
        <v>86</v>
      </c>
      <c r="R15" s="45">
        <v>0</v>
      </c>
      <c r="S15" s="46">
        <v>2</v>
      </c>
      <c r="T15" s="6">
        <f t="shared" si="2"/>
        <v>98.5</v>
      </c>
      <c r="U15" s="2">
        <f t="shared" si="5"/>
        <v>339.5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16</v>
      </c>
      <c r="D16" s="46">
        <v>0</v>
      </c>
      <c r="E16" s="46">
        <v>0</v>
      </c>
      <c r="F16" s="6">
        <f t="shared" si="0"/>
        <v>17.5</v>
      </c>
      <c r="G16" s="2">
        <f t="shared" si="3"/>
        <v>177.5</v>
      </c>
      <c r="H16" s="19" t="s">
        <v>15</v>
      </c>
      <c r="I16" s="46">
        <v>6</v>
      </c>
      <c r="J16" s="46">
        <v>65</v>
      </c>
      <c r="K16" s="46">
        <v>0</v>
      </c>
      <c r="L16" s="46">
        <v>0</v>
      </c>
      <c r="M16" s="6">
        <f t="shared" si="1"/>
        <v>68</v>
      </c>
      <c r="N16" s="2">
        <f t="shared" si="4"/>
        <v>235.5</v>
      </c>
      <c r="O16" s="19" t="s">
        <v>8</v>
      </c>
      <c r="P16" s="46">
        <v>10</v>
      </c>
      <c r="Q16" s="46">
        <v>84</v>
      </c>
      <c r="R16" s="46">
        <v>0</v>
      </c>
      <c r="S16" s="46">
        <v>2</v>
      </c>
      <c r="T16" s="6">
        <f t="shared" si="2"/>
        <v>94</v>
      </c>
      <c r="U16" s="2">
        <f t="shared" si="5"/>
        <v>349</v>
      </c>
      <c r="AB16" s="81">
        <v>270.5</v>
      </c>
    </row>
    <row r="17" spans="1:28" ht="24" customHeight="1" x14ac:dyDescent="0.2">
      <c r="A17" s="18" t="s">
        <v>40</v>
      </c>
      <c r="B17" s="46">
        <v>8</v>
      </c>
      <c r="C17" s="46">
        <v>33</v>
      </c>
      <c r="D17" s="46">
        <v>0</v>
      </c>
      <c r="E17" s="46">
        <v>0</v>
      </c>
      <c r="F17" s="6">
        <f t="shared" si="0"/>
        <v>37</v>
      </c>
      <c r="G17" s="2">
        <f t="shared" si="3"/>
        <v>138.5</v>
      </c>
      <c r="H17" s="19" t="s">
        <v>18</v>
      </c>
      <c r="I17" s="46">
        <v>8</v>
      </c>
      <c r="J17" s="46">
        <v>69</v>
      </c>
      <c r="K17" s="46">
        <v>0</v>
      </c>
      <c r="L17" s="46">
        <v>3</v>
      </c>
      <c r="M17" s="6">
        <f t="shared" si="1"/>
        <v>80.5</v>
      </c>
      <c r="N17" s="2">
        <f t="shared" si="4"/>
        <v>271</v>
      </c>
      <c r="O17" s="19" t="s">
        <v>10</v>
      </c>
      <c r="P17" s="46">
        <v>11</v>
      </c>
      <c r="Q17" s="46">
        <v>60</v>
      </c>
      <c r="R17" s="46">
        <v>0</v>
      </c>
      <c r="S17" s="46">
        <v>0</v>
      </c>
      <c r="T17" s="6">
        <f t="shared" si="2"/>
        <v>65.5</v>
      </c>
      <c r="U17" s="2">
        <f t="shared" si="5"/>
        <v>344.5</v>
      </c>
      <c r="AB17" s="81">
        <v>289.5</v>
      </c>
    </row>
    <row r="18" spans="1:28" ht="24" customHeight="1" x14ac:dyDescent="0.2">
      <c r="A18" s="18" t="s">
        <v>41</v>
      </c>
      <c r="B18" s="46">
        <v>11</v>
      </c>
      <c r="C18" s="46">
        <v>38</v>
      </c>
      <c r="D18" s="46">
        <v>0</v>
      </c>
      <c r="E18" s="46">
        <v>1</v>
      </c>
      <c r="F18" s="6">
        <f t="shared" si="0"/>
        <v>46</v>
      </c>
      <c r="G18" s="2">
        <f t="shared" si="3"/>
        <v>141</v>
      </c>
      <c r="H18" s="19" t="s">
        <v>20</v>
      </c>
      <c r="I18" s="46">
        <v>7</v>
      </c>
      <c r="J18" s="46">
        <v>67</v>
      </c>
      <c r="K18" s="46">
        <v>0</v>
      </c>
      <c r="L18" s="46">
        <v>2</v>
      </c>
      <c r="M18" s="6">
        <f t="shared" si="1"/>
        <v>75.5</v>
      </c>
      <c r="N18" s="2">
        <f t="shared" si="4"/>
        <v>288</v>
      </c>
      <c r="O18" s="19" t="s">
        <v>13</v>
      </c>
      <c r="P18" s="46">
        <v>13</v>
      </c>
      <c r="Q18" s="46">
        <v>90</v>
      </c>
      <c r="R18" s="46">
        <v>0</v>
      </c>
      <c r="S18" s="46">
        <v>1</v>
      </c>
      <c r="T18" s="6">
        <f t="shared" si="2"/>
        <v>99</v>
      </c>
      <c r="U18" s="2">
        <f t="shared" si="5"/>
        <v>357</v>
      </c>
      <c r="AB18" s="81">
        <v>291</v>
      </c>
    </row>
    <row r="19" spans="1:28" ht="24" customHeight="1" thickBot="1" x14ac:dyDescent="0.25">
      <c r="A19" s="21" t="s">
        <v>42</v>
      </c>
      <c r="B19" s="47">
        <v>6</v>
      </c>
      <c r="C19" s="47">
        <v>52</v>
      </c>
      <c r="D19" s="47">
        <v>0</v>
      </c>
      <c r="E19" s="47">
        <v>1</v>
      </c>
      <c r="F19" s="7">
        <f t="shared" si="0"/>
        <v>57.5</v>
      </c>
      <c r="G19" s="3">
        <f t="shared" si="3"/>
        <v>158</v>
      </c>
      <c r="H19" s="20" t="s">
        <v>22</v>
      </c>
      <c r="I19" s="45">
        <v>12</v>
      </c>
      <c r="J19" s="45">
        <v>57</v>
      </c>
      <c r="K19" s="45">
        <v>0</v>
      </c>
      <c r="L19" s="45">
        <v>1</v>
      </c>
      <c r="M19" s="6">
        <f t="shared" si="1"/>
        <v>65.5</v>
      </c>
      <c r="N19" s="2">
        <f>M16+M17+M18+M19</f>
        <v>289.5</v>
      </c>
      <c r="O19" s="19" t="s">
        <v>16</v>
      </c>
      <c r="P19" s="46">
        <v>11</v>
      </c>
      <c r="Q19" s="46">
        <v>89</v>
      </c>
      <c r="R19" s="46">
        <v>0</v>
      </c>
      <c r="S19" s="46">
        <v>0</v>
      </c>
      <c r="T19" s="6">
        <f t="shared" si="2"/>
        <v>94.5</v>
      </c>
      <c r="U19" s="2">
        <f t="shared" si="5"/>
        <v>353</v>
      </c>
      <c r="AB19" s="81">
        <v>294</v>
      </c>
    </row>
    <row r="20" spans="1:28" ht="24" customHeight="1" x14ac:dyDescent="0.2">
      <c r="A20" s="19" t="s">
        <v>27</v>
      </c>
      <c r="B20" s="45">
        <v>7</v>
      </c>
      <c r="C20" s="45">
        <v>41</v>
      </c>
      <c r="D20" s="45">
        <v>0</v>
      </c>
      <c r="E20" s="45">
        <v>2</v>
      </c>
      <c r="F20" s="8">
        <f t="shared" si="0"/>
        <v>49.5</v>
      </c>
      <c r="G20" s="35"/>
      <c r="H20" s="19" t="s">
        <v>24</v>
      </c>
      <c r="I20" s="46">
        <v>7</v>
      </c>
      <c r="J20" s="46">
        <v>71</v>
      </c>
      <c r="K20" s="46">
        <v>0</v>
      </c>
      <c r="L20" s="46">
        <v>1</v>
      </c>
      <c r="M20" s="8">
        <f t="shared" si="1"/>
        <v>77</v>
      </c>
      <c r="N20" s="2">
        <f>M17+M18+M19+M20</f>
        <v>298.5</v>
      </c>
      <c r="O20" s="19" t="s">
        <v>45</v>
      </c>
      <c r="P20" s="45">
        <v>10</v>
      </c>
      <c r="Q20" s="45">
        <v>93</v>
      </c>
      <c r="R20" s="46">
        <v>0</v>
      </c>
      <c r="S20" s="45">
        <v>0</v>
      </c>
      <c r="T20" s="8">
        <f t="shared" si="2"/>
        <v>98</v>
      </c>
      <c r="U20" s="2">
        <f t="shared" si="5"/>
        <v>357</v>
      </c>
      <c r="AB20" s="81">
        <v>299</v>
      </c>
    </row>
    <row r="21" spans="1:28" ht="24" customHeight="1" thickBot="1" x14ac:dyDescent="0.25">
      <c r="A21" s="19" t="s">
        <v>28</v>
      </c>
      <c r="B21" s="46">
        <v>10</v>
      </c>
      <c r="C21" s="46">
        <v>40</v>
      </c>
      <c r="D21" s="46">
        <v>0</v>
      </c>
      <c r="E21" s="46">
        <v>2</v>
      </c>
      <c r="F21" s="6">
        <f t="shared" si="0"/>
        <v>50</v>
      </c>
      <c r="G21" s="36"/>
      <c r="H21" s="20" t="s">
        <v>25</v>
      </c>
      <c r="I21" s="46">
        <v>10</v>
      </c>
      <c r="J21" s="46">
        <v>69</v>
      </c>
      <c r="K21" s="46">
        <v>0</v>
      </c>
      <c r="L21" s="46">
        <v>1</v>
      </c>
      <c r="M21" s="6">
        <f t="shared" si="1"/>
        <v>76.5</v>
      </c>
      <c r="N21" s="2">
        <f>M18+M19+M20+M21</f>
        <v>294.5</v>
      </c>
      <c r="O21" s="21" t="s">
        <v>46</v>
      </c>
      <c r="P21" s="47">
        <v>15</v>
      </c>
      <c r="Q21" s="47">
        <v>109</v>
      </c>
      <c r="R21" s="47">
        <v>0</v>
      </c>
      <c r="S21" s="47">
        <v>0</v>
      </c>
      <c r="T21" s="7">
        <f t="shared" si="2"/>
        <v>116.5</v>
      </c>
      <c r="U21" s="3">
        <f t="shared" si="5"/>
        <v>408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35</v>
      </c>
      <c r="D22" s="46">
        <v>0</v>
      </c>
      <c r="E22" s="46">
        <v>0</v>
      </c>
      <c r="F22" s="6">
        <f t="shared" si="0"/>
        <v>38.5</v>
      </c>
      <c r="G22" s="2"/>
      <c r="H22" s="21" t="s">
        <v>26</v>
      </c>
      <c r="I22" s="47">
        <v>9</v>
      </c>
      <c r="J22" s="47">
        <v>56</v>
      </c>
      <c r="K22" s="47">
        <v>0</v>
      </c>
      <c r="L22" s="47">
        <v>0</v>
      </c>
      <c r="M22" s="6">
        <f t="shared" si="1"/>
        <v>60.5</v>
      </c>
      <c r="N22" s="3">
        <f>M19+M20+M21+M22</f>
        <v>279.5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294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298.5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408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92</v>
      </c>
      <c r="N24" s="88"/>
      <c r="O24" s="166"/>
      <c r="P24" s="167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99 X CR 56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9956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/>
      <c r="E6" s="189"/>
      <c r="F6" s="189"/>
      <c r="G6" s="189"/>
      <c r="H6" s="189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8">
        <f>'G-1'!S6:U6</f>
        <v>42810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9</v>
      </c>
      <c r="C10" s="46">
        <v>210</v>
      </c>
      <c r="D10" s="46">
        <v>0</v>
      </c>
      <c r="E10" s="46">
        <v>4</v>
      </c>
      <c r="F10" s="6">
        <f t="shared" ref="F10:F22" si="0">B10*0.5+C10*1+D10*2+E10*2.5</f>
        <v>224.5</v>
      </c>
      <c r="G10" s="2"/>
      <c r="H10" s="19" t="s">
        <v>4</v>
      </c>
      <c r="I10" s="46">
        <v>7</v>
      </c>
      <c r="J10" s="46">
        <v>241</v>
      </c>
      <c r="K10" s="46">
        <v>0</v>
      </c>
      <c r="L10" s="46">
        <v>5</v>
      </c>
      <c r="M10" s="6">
        <f t="shared" ref="M10:M22" si="1">I10*0.5+J10*1+K10*2+L10*2.5</f>
        <v>257</v>
      </c>
      <c r="N10" s="9">
        <f>F20+F21+F22+M10</f>
        <v>1037.5</v>
      </c>
      <c r="O10" s="19" t="s">
        <v>43</v>
      </c>
      <c r="P10" s="46">
        <v>10</v>
      </c>
      <c r="Q10" s="46">
        <v>231</v>
      </c>
      <c r="R10" s="46">
        <v>0</v>
      </c>
      <c r="S10" s="46">
        <v>7</v>
      </c>
      <c r="T10" s="6">
        <f t="shared" ref="T10:T21" si="2">P10*0.5+Q10*1+R10*2+S10*2.5</f>
        <v>253.5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233</v>
      </c>
      <c r="D11" s="46">
        <v>1</v>
      </c>
      <c r="E11" s="46">
        <v>4</v>
      </c>
      <c r="F11" s="6">
        <f t="shared" si="0"/>
        <v>252</v>
      </c>
      <c r="G11" s="2"/>
      <c r="H11" s="19" t="s">
        <v>5</v>
      </c>
      <c r="I11" s="46">
        <v>18</v>
      </c>
      <c r="J11" s="46">
        <v>259</v>
      </c>
      <c r="K11" s="46">
        <v>0</v>
      </c>
      <c r="L11" s="46">
        <v>7</v>
      </c>
      <c r="M11" s="6">
        <f t="shared" si="1"/>
        <v>285.5</v>
      </c>
      <c r="N11" s="9">
        <f>F21+F22+M10+M11</f>
        <v>1083.5</v>
      </c>
      <c r="O11" s="19" t="s">
        <v>44</v>
      </c>
      <c r="P11" s="46">
        <v>20</v>
      </c>
      <c r="Q11" s="46">
        <v>245</v>
      </c>
      <c r="R11" s="46">
        <v>0</v>
      </c>
      <c r="S11" s="46">
        <v>6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242</v>
      </c>
      <c r="D12" s="46">
        <v>1</v>
      </c>
      <c r="E12" s="46">
        <v>6</v>
      </c>
      <c r="F12" s="6">
        <f t="shared" si="0"/>
        <v>265</v>
      </c>
      <c r="G12" s="2"/>
      <c r="H12" s="19" t="s">
        <v>6</v>
      </c>
      <c r="I12" s="46">
        <v>20</v>
      </c>
      <c r="J12" s="46">
        <v>273</v>
      </c>
      <c r="K12" s="46">
        <v>1</v>
      </c>
      <c r="L12" s="46">
        <v>4</v>
      </c>
      <c r="M12" s="6">
        <f t="shared" si="1"/>
        <v>295</v>
      </c>
      <c r="N12" s="2">
        <f>F22+M10+M11+M12</f>
        <v>1118</v>
      </c>
      <c r="O12" s="19" t="s">
        <v>32</v>
      </c>
      <c r="P12" s="46">
        <v>27</v>
      </c>
      <c r="Q12" s="46">
        <v>298</v>
      </c>
      <c r="R12" s="46">
        <v>3</v>
      </c>
      <c r="S12" s="46">
        <v>11</v>
      </c>
      <c r="T12" s="6">
        <f t="shared" si="2"/>
        <v>345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268</v>
      </c>
      <c r="D13" s="46">
        <v>0</v>
      </c>
      <c r="E13" s="46">
        <v>8</v>
      </c>
      <c r="F13" s="6">
        <f t="shared" si="0"/>
        <v>297</v>
      </c>
      <c r="G13" s="2">
        <f t="shared" ref="G13:G19" si="3">F10+F11+F12+F13</f>
        <v>1038.5</v>
      </c>
      <c r="H13" s="19" t="s">
        <v>7</v>
      </c>
      <c r="I13" s="46">
        <v>15</v>
      </c>
      <c r="J13" s="46">
        <v>330</v>
      </c>
      <c r="K13" s="46">
        <v>0</v>
      </c>
      <c r="L13" s="46">
        <v>0</v>
      </c>
      <c r="M13" s="6">
        <f t="shared" si="1"/>
        <v>337.5</v>
      </c>
      <c r="N13" s="2">
        <f t="shared" ref="N13:N18" si="4">M10+M11+M12+M13</f>
        <v>1175</v>
      </c>
      <c r="O13" s="19" t="s">
        <v>33</v>
      </c>
      <c r="P13" s="46">
        <v>17</v>
      </c>
      <c r="Q13" s="46">
        <v>231</v>
      </c>
      <c r="R13" s="46">
        <v>3</v>
      </c>
      <c r="S13" s="46">
        <v>2</v>
      </c>
      <c r="T13" s="6">
        <f t="shared" si="2"/>
        <v>250.5</v>
      </c>
      <c r="U13" s="2">
        <f t="shared" ref="U13:U21" si="5">T10+T11+T12+T13</f>
        <v>1119</v>
      </c>
      <c r="AB13" s="81">
        <v>212.5</v>
      </c>
    </row>
    <row r="14" spans="1:28" ht="24" customHeight="1" x14ac:dyDescent="0.2">
      <c r="A14" s="18" t="s">
        <v>21</v>
      </c>
      <c r="B14" s="46">
        <v>16</v>
      </c>
      <c r="C14" s="46">
        <v>223</v>
      </c>
      <c r="D14" s="46">
        <v>1</v>
      </c>
      <c r="E14" s="46">
        <v>11</v>
      </c>
      <c r="F14" s="6">
        <f t="shared" si="0"/>
        <v>260.5</v>
      </c>
      <c r="G14" s="2">
        <f t="shared" si="3"/>
        <v>1074.5</v>
      </c>
      <c r="H14" s="19" t="s">
        <v>9</v>
      </c>
      <c r="I14" s="46">
        <v>14</v>
      </c>
      <c r="J14" s="46">
        <v>322</v>
      </c>
      <c r="K14" s="46">
        <v>0</v>
      </c>
      <c r="L14" s="46">
        <v>2</v>
      </c>
      <c r="M14" s="6">
        <f t="shared" si="1"/>
        <v>334</v>
      </c>
      <c r="N14" s="2">
        <f t="shared" si="4"/>
        <v>1252</v>
      </c>
      <c r="O14" s="19" t="s">
        <v>29</v>
      </c>
      <c r="P14" s="45">
        <v>11</v>
      </c>
      <c r="Q14" s="45">
        <v>151</v>
      </c>
      <c r="R14" s="45">
        <v>0</v>
      </c>
      <c r="S14" s="45">
        <v>0</v>
      </c>
      <c r="T14" s="6">
        <f t="shared" si="2"/>
        <v>156.5</v>
      </c>
      <c r="U14" s="2">
        <f t="shared" si="5"/>
        <v>1022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226</v>
      </c>
      <c r="D15" s="46">
        <v>0</v>
      </c>
      <c r="E15" s="46">
        <v>13</v>
      </c>
      <c r="F15" s="6">
        <f t="shared" si="0"/>
        <v>271.5</v>
      </c>
      <c r="G15" s="2">
        <f t="shared" si="3"/>
        <v>1094</v>
      </c>
      <c r="H15" s="19" t="s">
        <v>12</v>
      </c>
      <c r="I15" s="46">
        <v>13</v>
      </c>
      <c r="J15" s="46">
        <v>320</v>
      </c>
      <c r="K15" s="46">
        <v>0</v>
      </c>
      <c r="L15" s="46">
        <v>1</v>
      </c>
      <c r="M15" s="6">
        <f t="shared" si="1"/>
        <v>329</v>
      </c>
      <c r="N15" s="2">
        <f t="shared" si="4"/>
        <v>1295.5</v>
      </c>
      <c r="O15" s="18" t="s">
        <v>30</v>
      </c>
      <c r="P15" s="46">
        <v>7</v>
      </c>
      <c r="Q15" s="46">
        <v>113</v>
      </c>
      <c r="R15" s="46">
        <v>1</v>
      </c>
      <c r="S15" s="46">
        <v>0</v>
      </c>
      <c r="T15" s="6">
        <f t="shared" si="2"/>
        <v>118.5</v>
      </c>
      <c r="U15" s="2">
        <f t="shared" si="5"/>
        <v>870.5</v>
      </c>
      <c r="AB15" s="81">
        <v>233.5</v>
      </c>
    </row>
    <row r="16" spans="1:28" ht="24" customHeight="1" x14ac:dyDescent="0.2">
      <c r="A16" s="18" t="s">
        <v>39</v>
      </c>
      <c r="B16" s="46">
        <v>14</v>
      </c>
      <c r="C16" s="46">
        <v>180</v>
      </c>
      <c r="D16" s="46">
        <v>2</v>
      </c>
      <c r="E16" s="46">
        <v>7</v>
      </c>
      <c r="F16" s="6">
        <f t="shared" si="0"/>
        <v>208.5</v>
      </c>
      <c r="G16" s="2">
        <f t="shared" si="3"/>
        <v>1037.5</v>
      </c>
      <c r="H16" s="19" t="s">
        <v>15</v>
      </c>
      <c r="I16" s="46">
        <v>12</v>
      </c>
      <c r="J16" s="46">
        <v>301</v>
      </c>
      <c r="K16" s="46">
        <v>0</v>
      </c>
      <c r="L16" s="46">
        <v>2</v>
      </c>
      <c r="M16" s="6">
        <f t="shared" si="1"/>
        <v>312</v>
      </c>
      <c r="N16" s="2">
        <f t="shared" si="4"/>
        <v>1312.5</v>
      </c>
      <c r="O16" s="19" t="s">
        <v>8</v>
      </c>
      <c r="P16" s="46">
        <v>15</v>
      </c>
      <c r="Q16" s="46">
        <v>147</v>
      </c>
      <c r="R16" s="46">
        <v>0</v>
      </c>
      <c r="S16" s="46">
        <v>1</v>
      </c>
      <c r="T16" s="6">
        <f t="shared" si="2"/>
        <v>157</v>
      </c>
      <c r="U16" s="2">
        <f t="shared" si="5"/>
        <v>682.5</v>
      </c>
      <c r="AB16" s="81">
        <v>234</v>
      </c>
    </row>
    <row r="17" spans="1:28" ht="24" customHeight="1" x14ac:dyDescent="0.2">
      <c r="A17" s="18" t="s">
        <v>40</v>
      </c>
      <c r="B17" s="46">
        <v>14</v>
      </c>
      <c r="C17" s="46">
        <v>196</v>
      </c>
      <c r="D17" s="46">
        <v>0</v>
      </c>
      <c r="E17" s="46">
        <v>7</v>
      </c>
      <c r="F17" s="6">
        <f t="shared" si="0"/>
        <v>220.5</v>
      </c>
      <c r="G17" s="2">
        <f t="shared" si="3"/>
        <v>961</v>
      </c>
      <c r="H17" s="19" t="s">
        <v>18</v>
      </c>
      <c r="I17" s="46">
        <v>14</v>
      </c>
      <c r="J17" s="46">
        <v>198</v>
      </c>
      <c r="K17" s="46">
        <v>0</v>
      </c>
      <c r="L17" s="46">
        <v>3</v>
      </c>
      <c r="M17" s="6">
        <f t="shared" si="1"/>
        <v>212.5</v>
      </c>
      <c r="N17" s="2">
        <f t="shared" si="4"/>
        <v>1187.5</v>
      </c>
      <c r="O17" s="19" t="s">
        <v>10</v>
      </c>
      <c r="P17" s="46">
        <v>18</v>
      </c>
      <c r="Q17" s="46">
        <v>148</v>
      </c>
      <c r="R17" s="46">
        <v>0</v>
      </c>
      <c r="S17" s="46">
        <v>0</v>
      </c>
      <c r="T17" s="6">
        <f t="shared" si="2"/>
        <v>157</v>
      </c>
      <c r="U17" s="2">
        <f t="shared" si="5"/>
        <v>589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181</v>
      </c>
      <c r="D18" s="46">
        <v>0</v>
      </c>
      <c r="E18" s="46">
        <v>6</v>
      </c>
      <c r="F18" s="6">
        <f t="shared" si="0"/>
        <v>204</v>
      </c>
      <c r="G18" s="2">
        <f t="shared" si="3"/>
        <v>904.5</v>
      </c>
      <c r="H18" s="19" t="s">
        <v>20</v>
      </c>
      <c r="I18" s="46">
        <v>12</v>
      </c>
      <c r="J18" s="46">
        <v>215</v>
      </c>
      <c r="K18" s="46">
        <v>0</v>
      </c>
      <c r="L18" s="46">
        <v>5</v>
      </c>
      <c r="M18" s="6">
        <f t="shared" si="1"/>
        <v>233.5</v>
      </c>
      <c r="N18" s="2">
        <f t="shared" si="4"/>
        <v>1087</v>
      </c>
      <c r="O18" s="19" t="s">
        <v>13</v>
      </c>
      <c r="P18" s="46">
        <v>11</v>
      </c>
      <c r="Q18" s="46">
        <v>180</v>
      </c>
      <c r="R18" s="46">
        <v>0</v>
      </c>
      <c r="S18" s="46">
        <v>1</v>
      </c>
      <c r="T18" s="6">
        <f t="shared" si="2"/>
        <v>188</v>
      </c>
      <c r="U18" s="2">
        <f t="shared" si="5"/>
        <v>620.5</v>
      </c>
      <c r="AB18" s="8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173</v>
      </c>
      <c r="D19" s="47">
        <v>0</v>
      </c>
      <c r="E19" s="47">
        <v>9</v>
      </c>
      <c r="F19" s="7">
        <f t="shared" si="0"/>
        <v>205.5</v>
      </c>
      <c r="G19" s="3">
        <f t="shared" si="3"/>
        <v>838.5</v>
      </c>
      <c r="H19" s="20" t="s">
        <v>22</v>
      </c>
      <c r="I19" s="45">
        <v>17</v>
      </c>
      <c r="J19" s="45">
        <v>253</v>
      </c>
      <c r="K19" s="45">
        <v>0</v>
      </c>
      <c r="L19" s="45">
        <v>3</v>
      </c>
      <c r="M19" s="6">
        <f t="shared" si="1"/>
        <v>269</v>
      </c>
      <c r="N19" s="2">
        <f>M16+M17+M18+M19</f>
        <v>1027</v>
      </c>
      <c r="O19" s="19" t="s">
        <v>16</v>
      </c>
      <c r="P19" s="46">
        <v>9</v>
      </c>
      <c r="Q19" s="46">
        <v>174</v>
      </c>
      <c r="R19" s="46">
        <v>0</v>
      </c>
      <c r="S19" s="46">
        <v>0</v>
      </c>
      <c r="T19" s="6">
        <f t="shared" si="2"/>
        <v>178.5</v>
      </c>
      <c r="U19" s="2">
        <f t="shared" si="5"/>
        <v>680.5</v>
      </c>
      <c r="AB19" s="81">
        <v>262</v>
      </c>
    </row>
    <row r="20" spans="1:28" ht="24" customHeight="1" x14ac:dyDescent="0.2">
      <c r="A20" s="19" t="s">
        <v>27</v>
      </c>
      <c r="B20" s="45">
        <v>14</v>
      </c>
      <c r="C20" s="45">
        <v>215</v>
      </c>
      <c r="D20" s="45">
        <v>0</v>
      </c>
      <c r="E20" s="45">
        <v>7</v>
      </c>
      <c r="F20" s="8">
        <f t="shared" si="0"/>
        <v>239.5</v>
      </c>
      <c r="G20" s="35"/>
      <c r="H20" s="19" t="s">
        <v>24</v>
      </c>
      <c r="I20" s="46">
        <v>17</v>
      </c>
      <c r="J20" s="46">
        <v>226</v>
      </c>
      <c r="K20" s="46">
        <v>1</v>
      </c>
      <c r="L20" s="46">
        <v>9</v>
      </c>
      <c r="M20" s="8">
        <f t="shared" si="1"/>
        <v>259</v>
      </c>
      <c r="N20" s="2">
        <f>M17+M18+M19+M20</f>
        <v>974</v>
      </c>
      <c r="O20" s="19" t="s">
        <v>45</v>
      </c>
      <c r="P20" s="45">
        <v>7</v>
      </c>
      <c r="Q20" s="45">
        <v>161</v>
      </c>
      <c r="R20" s="45">
        <v>0</v>
      </c>
      <c r="S20" s="45">
        <v>0</v>
      </c>
      <c r="T20" s="8">
        <f t="shared" si="2"/>
        <v>164.5</v>
      </c>
      <c r="U20" s="2">
        <f t="shared" si="5"/>
        <v>688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233</v>
      </c>
      <c r="D21" s="46">
        <v>0</v>
      </c>
      <c r="E21" s="46">
        <v>7</v>
      </c>
      <c r="F21" s="6">
        <f t="shared" si="0"/>
        <v>260.5</v>
      </c>
      <c r="G21" s="36"/>
      <c r="H21" s="20" t="s">
        <v>25</v>
      </c>
      <c r="I21" s="46">
        <v>16</v>
      </c>
      <c r="J21" s="46">
        <v>234</v>
      </c>
      <c r="K21" s="46">
        <v>0</v>
      </c>
      <c r="L21" s="46">
        <v>4</v>
      </c>
      <c r="M21" s="6">
        <f t="shared" si="1"/>
        <v>252</v>
      </c>
      <c r="N21" s="2">
        <f>M18+M19+M20+M21</f>
        <v>1013.5</v>
      </c>
      <c r="O21" s="21" t="s">
        <v>46</v>
      </c>
      <c r="P21" s="47">
        <v>10</v>
      </c>
      <c r="Q21" s="47">
        <v>168</v>
      </c>
      <c r="R21" s="47">
        <v>0</v>
      </c>
      <c r="S21" s="47">
        <v>0</v>
      </c>
      <c r="T21" s="7">
        <f t="shared" si="2"/>
        <v>173</v>
      </c>
      <c r="U21" s="3">
        <f t="shared" si="5"/>
        <v>704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250</v>
      </c>
      <c r="D22" s="46">
        <v>0</v>
      </c>
      <c r="E22" s="46">
        <v>9</v>
      </c>
      <c r="F22" s="6">
        <f t="shared" si="0"/>
        <v>280.5</v>
      </c>
      <c r="G22" s="2"/>
      <c r="H22" s="21" t="s">
        <v>26</v>
      </c>
      <c r="I22" s="47">
        <v>20</v>
      </c>
      <c r="J22" s="47">
        <v>271</v>
      </c>
      <c r="K22" s="47">
        <v>1</v>
      </c>
      <c r="L22" s="47">
        <v>11</v>
      </c>
      <c r="M22" s="6">
        <f t="shared" si="1"/>
        <v>310.5</v>
      </c>
      <c r="N22" s="3">
        <f>M19+M20+M21+M22</f>
        <v>1090.5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1094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1312.5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1119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79</v>
      </c>
      <c r="G24" s="88"/>
      <c r="H24" s="166"/>
      <c r="I24" s="167"/>
      <c r="J24" s="82" t="s">
        <v>73</v>
      </c>
      <c r="K24" s="86"/>
      <c r="L24" s="86"/>
      <c r="M24" s="87" t="s">
        <v>68</v>
      </c>
      <c r="N24" s="88"/>
      <c r="O24" s="166"/>
      <c r="P24" s="16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CL 99 X CR 56</v>
      </c>
      <c r="E5" s="205"/>
      <c r="F5" s="205"/>
      <c r="G5" s="205"/>
      <c r="H5" s="205"/>
      <c r="I5" s="203" t="s">
        <v>53</v>
      </c>
      <c r="J5" s="203"/>
      <c r="K5" s="203"/>
      <c r="L5" s="180">
        <f>'G-1'!L5:N5</f>
        <v>9956</v>
      </c>
      <c r="M5" s="180"/>
      <c r="N5" s="180"/>
      <c r="O5" s="50"/>
      <c r="P5" s="203" t="s">
        <v>57</v>
      </c>
      <c r="Q5" s="203"/>
      <c r="R5" s="203"/>
      <c r="S5" s="180" t="s">
        <v>134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151</v>
      </c>
      <c r="E6" s="189"/>
      <c r="F6" s="189"/>
      <c r="G6" s="189"/>
      <c r="H6" s="189"/>
      <c r="I6" s="203" t="s">
        <v>59</v>
      </c>
      <c r="J6" s="203"/>
      <c r="K6" s="203"/>
      <c r="L6" s="212">
        <v>2</v>
      </c>
      <c r="M6" s="212"/>
      <c r="N6" s="212"/>
      <c r="O6" s="54"/>
      <c r="P6" s="203" t="s">
        <v>58</v>
      </c>
      <c r="Q6" s="203"/>
      <c r="R6" s="203"/>
      <c r="S6" s="206">
        <f>'G-1'!S6:U6</f>
        <v>42810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42</v>
      </c>
      <c r="C10" s="61">
        <v>109</v>
      </c>
      <c r="D10" s="61">
        <v>2</v>
      </c>
      <c r="E10" s="61">
        <v>1</v>
      </c>
      <c r="F10" s="62">
        <f t="shared" ref="F10:F22" si="0">B10*0.5+C10*1+D10*2+E10*2.5</f>
        <v>136.5</v>
      </c>
      <c r="G10" s="63"/>
      <c r="H10" s="64" t="s">
        <v>4</v>
      </c>
      <c r="I10" s="46">
        <v>18</v>
      </c>
      <c r="J10" s="46">
        <v>91</v>
      </c>
      <c r="K10" s="46">
        <v>1</v>
      </c>
      <c r="L10" s="46">
        <v>1</v>
      </c>
      <c r="M10" s="62">
        <f t="shared" ref="M10:M22" si="1">I10*0.5+J10*1+K10*2+L10*2.5</f>
        <v>104.5</v>
      </c>
      <c r="N10" s="65">
        <f>F20+F21+F22+M10</f>
        <v>578.5</v>
      </c>
      <c r="O10" s="64" t="s">
        <v>43</v>
      </c>
      <c r="P10" s="46">
        <v>17</v>
      </c>
      <c r="Q10" s="46">
        <v>97</v>
      </c>
      <c r="R10" s="46">
        <v>1</v>
      </c>
      <c r="S10" s="46">
        <v>3</v>
      </c>
      <c r="T10" s="62">
        <f t="shared" ref="T10:T21" si="2">P10*0.5+Q10*1+R10*2+S10*2.5</f>
        <v>115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50</v>
      </c>
      <c r="C11" s="61">
        <v>128</v>
      </c>
      <c r="D11" s="61">
        <v>3</v>
      </c>
      <c r="E11" s="61">
        <v>1</v>
      </c>
      <c r="F11" s="62">
        <f t="shared" si="0"/>
        <v>161.5</v>
      </c>
      <c r="G11" s="63"/>
      <c r="H11" s="64" t="s">
        <v>5</v>
      </c>
      <c r="I11" s="46">
        <v>19</v>
      </c>
      <c r="J11" s="46">
        <v>147</v>
      </c>
      <c r="K11" s="46">
        <v>2</v>
      </c>
      <c r="L11" s="46">
        <v>4</v>
      </c>
      <c r="M11" s="62">
        <f t="shared" si="1"/>
        <v>170.5</v>
      </c>
      <c r="N11" s="65">
        <f>F21+F22+M10+M11</f>
        <v>607</v>
      </c>
      <c r="O11" s="64" t="s">
        <v>44</v>
      </c>
      <c r="P11" s="46">
        <v>18</v>
      </c>
      <c r="Q11" s="46">
        <v>110</v>
      </c>
      <c r="R11" s="46">
        <v>1</v>
      </c>
      <c r="S11" s="46">
        <v>5</v>
      </c>
      <c r="T11" s="62">
        <f t="shared" si="2"/>
        <v>133.5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27</v>
      </c>
      <c r="C12" s="61">
        <v>125</v>
      </c>
      <c r="D12" s="61">
        <v>3</v>
      </c>
      <c r="E12" s="61">
        <v>8</v>
      </c>
      <c r="F12" s="62">
        <f t="shared" si="0"/>
        <v>164.5</v>
      </c>
      <c r="G12" s="63"/>
      <c r="H12" s="64" t="s">
        <v>6</v>
      </c>
      <c r="I12" s="46">
        <v>14</v>
      </c>
      <c r="J12" s="46">
        <v>159</v>
      </c>
      <c r="K12" s="46">
        <v>2</v>
      </c>
      <c r="L12" s="46">
        <v>2</v>
      </c>
      <c r="M12" s="62">
        <f t="shared" si="1"/>
        <v>175</v>
      </c>
      <c r="N12" s="63">
        <f>F22+M10+M11+M12</f>
        <v>613</v>
      </c>
      <c r="O12" s="64" t="s">
        <v>32</v>
      </c>
      <c r="P12" s="46">
        <v>16</v>
      </c>
      <c r="Q12" s="46">
        <v>130</v>
      </c>
      <c r="R12" s="46">
        <v>3</v>
      </c>
      <c r="S12" s="46">
        <v>6</v>
      </c>
      <c r="T12" s="62">
        <f t="shared" si="2"/>
        <v>159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94</v>
      </c>
      <c r="D13" s="61">
        <v>1</v>
      </c>
      <c r="E13" s="61">
        <v>3</v>
      </c>
      <c r="F13" s="62">
        <f t="shared" si="0"/>
        <v>122.5</v>
      </c>
      <c r="G13" s="63">
        <f t="shared" ref="G13:G19" si="3">F10+F11+F12+F13</f>
        <v>585</v>
      </c>
      <c r="H13" s="64" t="s">
        <v>7</v>
      </c>
      <c r="I13" s="46">
        <v>11</v>
      </c>
      <c r="J13" s="46">
        <v>169</v>
      </c>
      <c r="K13" s="46">
        <v>2</v>
      </c>
      <c r="L13" s="46">
        <v>1</v>
      </c>
      <c r="M13" s="62">
        <f t="shared" si="1"/>
        <v>181</v>
      </c>
      <c r="N13" s="63">
        <f t="shared" ref="N13:N18" si="4">M10+M11+M12+M13</f>
        <v>631</v>
      </c>
      <c r="O13" s="64" t="s">
        <v>33</v>
      </c>
      <c r="P13" s="46">
        <v>19</v>
      </c>
      <c r="Q13" s="46">
        <v>163</v>
      </c>
      <c r="R13" s="46">
        <v>3</v>
      </c>
      <c r="S13" s="46">
        <v>3</v>
      </c>
      <c r="T13" s="62">
        <f t="shared" si="2"/>
        <v>186</v>
      </c>
      <c r="U13" s="63">
        <f t="shared" ref="U13:U21" si="5">T10+T11+T12+T13</f>
        <v>593.5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92</v>
      </c>
      <c r="D14" s="61">
        <v>1</v>
      </c>
      <c r="E14" s="61">
        <v>4</v>
      </c>
      <c r="F14" s="62">
        <f t="shared" si="0"/>
        <v>112.5</v>
      </c>
      <c r="G14" s="63">
        <f t="shared" si="3"/>
        <v>561</v>
      </c>
      <c r="H14" s="64" t="s">
        <v>9</v>
      </c>
      <c r="I14" s="46">
        <v>9</v>
      </c>
      <c r="J14" s="46">
        <v>154</v>
      </c>
      <c r="K14" s="46">
        <v>1</v>
      </c>
      <c r="L14" s="46">
        <v>1</v>
      </c>
      <c r="M14" s="62">
        <f t="shared" si="1"/>
        <v>163</v>
      </c>
      <c r="N14" s="63">
        <f t="shared" si="4"/>
        <v>689.5</v>
      </c>
      <c r="O14" s="64" t="s">
        <v>29</v>
      </c>
      <c r="P14" s="45">
        <v>33</v>
      </c>
      <c r="Q14" s="45">
        <v>317</v>
      </c>
      <c r="R14" s="45">
        <v>0</v>
      </c>
      <c r="S14" s="45">
        <v>9</v>
      </c>
      <c r="T14" s="62">
        <f t="shared" si="2"/>
        <v>356</v>
      </c>
      <c r="U14" s="63">
        <f t="shared" si="5"/>
        <v>834.5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81</v>
      </c>
      <c r="D15" s="61">
        <v>3</v>
      </c>
      <c r="E15" s="61">
        <v>4</v>
      </c>
      <c r="F15" s="62">
        <f t="shared" si="0"/>
        <v>109</v>
      </c>
      <c r="G15" s="63">
        <f t="shared" si="3"/>
        <v>508.5</v>
      </c>
      <c r="H15" s="64" t="s">
        <v>12</v>
      </c>
      <c r="I15" s="46">
        <v>7</v>
      </c>
      <c r="J15" s="46">
        <v>148</v>
      </c>
      <c r="K15" s="46">
        <v>1</v>
      </c>
      <c r="L15" s="46">
        <v>1</v>
      </c>
      <c r="M15" s="62">
        <f t="shared" si="1"/>
        <v>156</v>
      </c>
      <c r="N15" s="63">
        <f t="shared" si="4"/>
        <v>675</v>
      </c>
      <c r="O15" s="60" t="s">
        <v>30</v>
      </c>
      <c r="P15" s="46">
        <v>41</v>
      </c>
      <c r="Q15" s="46">
        <v>256</v>
      </c>
      <c r="R15" s="46">
        <v>2</v>
      </c>
      <c r="S15" s="46">
        <v>5</v>
      </c>
      <c r="T15" s="62">
        <f t="shared" si="2"/>
        <v>293</v>
      </c>
      <c r="U15" s="63">
        <f t="shared" si="5"/>
        <v>994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83</v>
      </c>
      <c r="D16" s="61">
        <v>1</v>
      </c>
      <c r="E16" s="61">
        <v>6</v>
      </c>
      <c r="F16" s="62">
        <f t="shared" si="0"/>
        <v>111</v>
      </c>
      <c r="G16" s="63">
        <f t="shared" si="3"/>
        <v>455</v>
      </c>
      <c r="H16" s="64" t="s">
        <v>15</v>
      </c>
      <c r="I16" s="46">
        <v>6</v>
      </c>
      <c r="J16" s="46">
        <v>156</v>
      </c>
      <c r="K16" s="46">
        <v>2</v>
      </c>
      <c r="L16" s="46">
        <v>1</v>
      </c>
      <c r="M16" s="62">
        <f t="shared" si="1"/>
        <v>165.5</v>
      </c>
      <c r="N16" s="63">
        <f t="shared" si="4"/>
        <v>665.5</v>
      </c>
      <c r="O16" s="64" t="s">
        <v>8</v>
      </c>
      <c r="P16" s="46">
        <v>27</v>
      </c>
      <c r="Q16" s="46">
        <v>284</v>
      </c>
      <c r="R16" s="46">
        <v>2</v>
      </c>
      <c r="S16" s="46">
        <v>5</v>
      </c>
      <c r="T16" s="62">
        <f t="shared" si="2"/>
        <v>314</v>
      </c>
      <c r="U16" s="63">
        <f t="shared" si="5"/>
        <v>1149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73</v>
      </c>
      <c r="D17" s="61">
        <v>0</v>
      </c>
      <c r="E17" s="61">
        <v>8</v>
      </c>
      <c r="F17" s="62">
        <f t="shared" si="0"/>
        <v>101.5</v>
      </c>
      <c r="G17" s="63">
        <f t="shared" si="3"/>
        <v>434</v>
      </c>
      <c r="H17" s="64" t="s">
        <v>18</v>
      </c>
      <c r="I17" s="46">
        <v>11</v>
      </c>
      <c r="J17" s="46">
        <v>94</v>
      </c>
      <c r="K17" s="46">
        <v>0</v>
      </c>
      <c r="L17" s="46">
        <v>1</v>
      </c>
      <c r="M17" s="62">
        <f t="shared" si="1"/>
        <v>102</v>
      </c>
      <c r="N17" s="63">
        <f t="shared" si="4"/>
        <v>586.5</v>
      </c>
      <c r="O17" s="64" t="s">
        <v>10</v>
      </c>
      <c r="P17" s="46">
        <v>29</v>
      </c>
      <c r="Q17" s="46">
        <v>259</v>
      </c>
      <c r="R17" s="46">
        <v>1</v>
      </c>
      <c r="S17" s="46">
        <v>2</v>
      </c>
      <c r="T17" s="62">
        <f t="shared" si="2"/>
        <v>280.5</v>
      </c>
      <c r="U17" s="63">
        <f t="shared" si="5"/>
        <v>1243.5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90</v>
      </c>
      <c r="D18" s="61">
        <v>1</v>
      </c>
      <c r="E18" s="61">
        <v>5</v>
      </c>
      <c r="F18" s="62">
        <f t="shared" si="0"/>
        <v>114</v>
      </c>
      <c r="G18" s="63">
        <f t="shared" si="3"/>
        <v>435.5</v>
      </c>
      <c r="H18" s="64" t="s">
        <v>20</v>
      </c>
      <c r="I18" s="46">
        <v>16</v>
      </c>
      <c r="J18" s="46">
        <v>107</v>
      </c>
      <c r="K18" s="46">
        <v>0</v>
      </c>
      <c r="L18" s="46">
        <v>3</v>
      </c>
      <c r="M18" s="62">
        <f t="shared" si="1"/>
        <v>122.5</v>
      </c>
      <c r="N18" s="63">
        <f t="shared" si="4"/>
        <v>546</v>
      </c>
      <c r="O18" s="64" t="s">
        <v>13</v>
      </c>
      <c r="P18" s="46">
        <v>44</v>
      </c>
      <c r="Q18" s="46">
        <v>326</v>
      </c>
      <c r="R18" s="46">
        <v>3</v>
      </c>
      <c r="S18" s="46">
        <v>0</v>
      </c>
      <c r="T18" s="62">
        <f t="shared" si="2"/>
        <v>354</v>
      </c>
      <c r="U18" s="63">
        <f t="shared" si="5"/>
        <v>1241.5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86</v>
      </c>
      <c r="D19" s="69">
        <v>1</v>
      </c>
      <c r="E19" s="69">
        <v>2</v>
      </c>
      <c r="F19" s="70">
        <f t="shared" si="0"/>
        <v>103.5</v>
      </c>
      <c r="G19" s="71">
        <f t="shared" si="3"/>
        <v>430</v>
      </c>
      <c r="H19" s="72" t="s">
        <v>22</v>
      </c>
      <c r="I19" s="45">
        <v>19</v>
      </c>
      <c r="J19" s="45">
        <v>108</v>
      </c>
      <c r="K19" s="45">
        <v>3</v>
      </c>
      <c r="L19" s="45">
        <v>3</v>
      </c>
      <c r="M19" s="62">
        <f t="shared" si="1"/>
        <v>131</v>
      </c>
      <c r="N19" s="63">
        <f>M16+M17+M18+M19</f>
        <v>521</v>
      </c>
      <c r="O19" s="64" t="s">
        <v>16</v>
      </c>
      <c r="P19" s="46">
        <v>23</v>
      </c>
      <c r="Q19" s="46">
        <v>273</v>
      </c>
      <c r="R19" s="46">
        <v>4</v>
      </c>
      <c r="S19" s="46">
        <v>1</v>
      </c>
      <c r="T19" s="62">
        <f t="shared" si="2"/>
        <v>295</v>
      </c>
      <c r="U19" s="63">
        <f t="shared" si="5"/>
        <v>1243.5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129</v>
      </c>
      <c r="D20" s="67">
        <v>1</v>
      </c>
      <c r="E20" s="67">
        <v>1</v>
      </c>
      <c r="F20" s="73">
        <f t="shared" si="0"/>
        <v>142</v>
      </c>
      <c r="G20" s="74"/>
      <c r="H20" s="64" t="s">
        <v>24</v>
      </c>
      <c r="I20" s="46">
        <v>21</v>
      </c>
      <c r="J20" s="46">
        <v>90</v>
      </c>
      <c r="K20" s="46">
        <v>1</v>
      </c>
      <c r="L20" s="46">
        <v>3</v>
      </c>
      <c r="M20" s="73">
        <f t="shared" si="1"/>
        <v>110</v>
      </c>
      <c r="N20" s="63">
        <f>M17+M18+M19+M20</f>
        <v>465.5</v>
      </c>
      <c r="O20" s="64" t="s">
        <v>45</v>
      </c>
      <c r="P20" s="45">
        <v>11</v>
      </c>
      <c r="Q20" s="45">
        <v>319</v>
      </c>
      <c r="R20" s="45">
        <v>2</v>
      </c>
      <c r="S20" s="45">
        <v>1</v>
      </c>
      <c r="T20" s="73">
        <f t="shared" si="2"/>
        <v>331</v>
      </c>
      <c r="U20" s="63">
        <f t="shared" si="5"/>
        <v>1260.5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140</v>
      </c>
      <c r="D21" s="61">
        <v>4</v>
      </c>
      <c r="E21" s="61">
        <v>4</v>
      </c>
      <c r="F21" s="62">
        <f t="shared" si="0"/>
        <v>169</v>
      </c>
      <c r="G21" s="75"/>
      <c r="H21" s="72" t="s">
        <v>25</v>
      </c>
      <c r="I21" s="46">
        <v>23</v>
      </c>
      <c r="J21" s="46">
        <v>117</v>
      </c>
      <c r="K21" s="46">
        <v>4</v>
      </c>
      <c r="L21" s="46">
        <v>5</v>
      </c>
      <c r="M21" s="62">
        <f t="shared" si="1"/>
        <v>149</v>
      </c>
      <c r="N21" s="63">
        <f>M18+M19+M20+M21</f>
        <v>512.5</v>
      </c>
      <c r="O21" s="68" t="s">
        <v>46</v>
      </c>
      <c r="P21" s="47">
        <v>9</v>
      </c>
      <c r="Q21" s="47">
        <v>324</v>
      </c>
      <c r="R21" s="47">
        <v>1</v>
      </c>
      <c r="S21" s="47">
        <v>1</v>
      </c>
      <c r="T21" s="70">
        <f t="shared" si="2"/>
        <v>333</v>
      </c>
      <c r="U21" s="71">
        <f t="shared" si="5"/>
        <v>1313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149</v>
      </c>
      <c r="D22" s="61">
        <v>1</v>
      </c>
      <c r="E22" s="61">
        <v>1</v>
      </c>
      <c r="F22" s="62">
        <f t="shared" si="0"/>
        <v>163</v>
      </c>
      <c r="G22" s="63"/>
      <c r="H22" s="68" t="s">
        <v>26</v>
      </c>
      <c r="I22" s="47">
        <v>19</v>
      </c>
      <c r="J22" s="47">
        <v>124</v>
      </c>
      <c r="K22" s="47">
        <v>3</v>
      </c>
      <c r="L22" s="47">
        <v>3</v>
      </c>
      <c r="M22" s="62">
        <f t="shared" si="1"/>
        <v>147</v>
      </c>
      <c r="N22" s="71">
        <f>M19+M20+M21+M22</f>
        <v>537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585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689.5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1313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65</v>
      </c>
      <c r="G24" s="88"/>
      <c r="H24" s="195"/>
      <c r="I24" s="196"/>
      <c r="J24" s="83" t="s">
        <v>73</v>
      </c>
      <c r="K24" s="86"/>
      <c r="L24" s="86"/>
      <c r="M24" s="87" t="s">
        <v>67</v>
      </c>
      <c r="N24" s="88"/>
      <c r="O24" s="195"/>
      <c r="P24" s="19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99 X CR 56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9956</v>
      </c>
      <c r="M6" s="180"/>
      <c r="N6" s="180"/>
      <c r="O6" s="12"/>
      <c r="P6" s="175" t="s">
        <v>58</v>
      </c>
      <c r="Q6" s="175"/>
      <c r="R6" s="175"/>
      <c r="S6" s="214">
        <f>'G-1'!S6:U6</f>
        <v>42810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</f>
        <v>54</v>
      </c>
      <c r="C10" s="46">
        <f>'G-1'!C10+'G-2'!C10+'G-3'!C10</f>
        <v>385</v>
      </c>
      <c r="D10" s="46">
        <f>'G-1'!D10+'G-2'!D10+'G-3'!D10</f>
        <v>2</v>
      </c>
      <c r="E10" s="46">
        <f>'G-1'!E10+'G-2'!E10+'G-3'!E10</f>
        <v>6</v>
      </c>
      <c r="F10" s="6">
        <f t="shared" ref="F10:F22" si="0">B10*0.5+C10*1+D10*2+E10*2.5</f>
        <v>431</v>
      </c>
      <c r="G10" s="2"/>
      <c r="H10" s="19" t="s">
        <v>4</v>
      </c>
      <c r="I10" s="46">
        <f>'G-1'!I10+'G-2'!I10+'G-3'!I10</f>
        <v>28</v>
      </c>
      <c r="J10" s="46">
        <f>'G-1'!J10+'G-2'!J10+'G-3'!J10</f>
        <v>381</v>
      </c>
      <c r="K10" s="46">
        <f>'G-1'!K10+'G-2'!K10+'G-3'!K10</f>
        <v>1</v>
      </c>
      <c r="L10" s="46">
        <f>'G-1'!L10+'G-2'!L10+'G-3'!L10</f>
        <v>8</v>
      </c>
      <c r="M10" s="6">
        <f t="shared" ref="M10:M22" si="1">I10*0.5+J10*1+K10*2+L10*2.5</f>
        <v>417</v>
      </c>
      <c r="N10" s="9">
        <f>F20+F21+F22+M10</f>
        <v>1809.5</v>
      </c>
      <c r="O10" s="19" t="s">
        <v>43</v>
      </c>
      <c r="P10" s="46">
        <f>'G-1'!P10+'G-2'!P10+'G-3'!P10</f>
        <v>34</v>
      </c>
      <c r="Q10" s="46">
        <f>'G-1'!Q10+'G-2'!Q10+'G-3'!Q10</f>
        <v>387</v>
      </c>
      <c r="R10" s="46">
        <f>'G-1'!R10+'G-2'!R10+'G-3'!R10</f>
        <v>1</v>
      </c>
      <c r="S10" s="46">
        <f>'G-1'!S10+'G-2'!S10+'G-3'!S10</f>
        <v>10</v>
      </c>
      <c r="T10" s="6">
        <f t="shared" ref="T10:T21" si="2">P10*0.5+Q10*1+R10*2+S10*2.5</f>
        <v>431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69</v>
      </c>
      <c r="C11" s="46">
        <f>'G-1'!C11+'G-2'!C11+'G-3'!C11</f>
        <v>433</v>
      </c>
      <c r="D11" s="46">
        <f>'G-1'!D11+'G-2'!D11+'G-3'!D11</f>
        <v>4</v>
      </c>
      <c r="E11" s="46">
        <f>'G-1'!E11+'G-2'!E11+'G-3'!E11</f>
        <v>8</v>
      </c>
      <c r="F11" s="6">
        <f t="shared" si="0"/>
        <v>495.5</v>
      </c>
      <c r="G11" s="2"/>
      <c r="H11" s="19" t="s">
        <v>5</v>
      </c>
      <c r="I11" s="46">
        <f>'G-1'!I11+'G-2'!I11+'G-3'!I11</f>
        <v>42</v>
      </c>
      <c r="J11" s="46">
        <f>'G-1'!J11+'G-2'!J11+'G-3'!J11</f>
        <v>452</v>
      </c>
      <c r="K11" s="46">
        <f>'G-1'!K11+'G-2'!K11+'G-3'!K11</f>
        <v>2</v>
      </c>
      <c r="L11" s="46">
        <f>'G-1'!L11+'G-2'!L11+'G-3'!L11</f>
        <v>11</v>
      </c>
      <c r="M11" s="6">
        <f t="shared" si="1"/>
        <v>504.5</v>
      </c>
      <c r="N11" s="9">
        <f>F21+F22+M10+M11</f>
        <v>1883</v>
      </c>
      <c r="O11" s="19" t="s">
        <v>44</v>
      </c>
      <c r="P11" s="46">
        <f>'G-1'!P11+'G-2'!P11+'G-3'!P11</f>
        <v>49</v>
      </c>
      <c r="Q11" s="46">
        <f>'G-1'!Q11+'G-2'!Q11+'G-3'!Q11</f>
        <v>430</v>
      </c>
      <c r="R11" s="46">
        <f>'G-1'!R11+'G-2'!R11+'G-3'!R11</f>
        <v>1</v>
      </c>
      <c r="S11" s="46">
        <f>'G-1'!S11+'G-2'!S11+'G-3'!S11</f>
        <v>12</v>
      </c>
      <c r="T11" s="6">
        <f t="shared" si="2"/>
        <v>486.5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42</v>
      </c>
      <c r="C12" s="46">
        <f>'G-1'!C12+'G-2'!C12+'G-3'!C12</f>
        <v>429</v>
      </c>
      <c r="D12" s="46">
        <f>'G-1'!D12+'G-2'!D12+'G-3'!D12</f>
        <v>4</v>
      </c>
      <c r="E12" s="46">
        <f>'G-1'!E12+'G-2'!E12+'G-3'!E12</f>
        <v>15</v>
      </c>
      <c r="F12" s="6">
        <f t="shared" si="0"/>
        <v>495.5</v>
      </c>
      <c r="G12" s="2"/>
      <c r="H12" s="19" t="s">
        <v>6</v>
      </c>
      <c r="I12" s="46">
        <f>'G-1'!I12+'G-2'!I12+'G-3'!I12</f>
        <v>40</v>
      </c>
      <c r="J12" s="46">
        <f>'G-1'!J12+'G-2'!J12+'G-3'!J12</f>
        <v>480</v>
      </c>
      <c r="K12" s="46">
        <f>'G-1'!K12+'G-2'!K12+'G-3'!K12</f>
        <v>3</v>
      </c>
      <c r="L12" s="46">
        <f>'G-1'!L12+'G-2'!L12+'G-3'!L12</f>
        <v>7</v>
      </c>
      <c r="M12" s="6">
        <f t="shared" si="1"/>
        <v>523.5</v>
      </c>
      <c r="N12" s="2">
        <f>F22+M10+M11+M12</f>
        <v>1927</v>
      </c>
      <c r="O12" s="19" t="s">
        <v>32</v>
      </c>
      <c r="P12" s="46">
        <f>'G-1'!P12+'G-2'!P12+'G-3'!P12</f>
        <v>53</v>
      </c>
      <c r="Q12" s="46">
        <f>'G-1'!Q12+'G-2'!Q12+'G-3'!Q12</f>
        <v>505</v>
      </c>
      <c r="R12" s="46">
        <f>'G-1'!R12+'G-2'!R12+'G-3'!R12</f>
        <v>6</v>
      </c>
      <c r="S12" s="46">
        <f>'G-1'!S12+'G-2'!S12+'G-3'!S12</f>
        <v>18</v>
      </c>
      <c r="T12" s="6">
        <f t="shared" si="2"/>
        <v>588.5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66</v>
      </c>
      <c r="C13" s="46">
        <f>'G-1'!C13+'G-2'!C13+'G-3'!C13</f>
        <v>423</v>
      </c>
      <c r="D13" s="46">
        <f>'G-1'!D13+'G-2'!D13+'G-3'!D13</f>
        <v>1</v>
      </c>
      <c r="E13" s="46">
        <f>'G-1'!E13+'G-2'!E13+'G-3'!E13</f>
        <v>15</v>
      </c>
      <c r="F13" s="6">
        <f t="shared" si="0"/>
        <v>495.5</v>
      </c>
      <c r="G13" s="2">
        <f t="shared" ref="G13:G19" si="3">F10+F11+F12+F13</f>
        <v>1917.5</v>
      </c>
      <c r="H13" s="19" t="s">
        <v>7</v>
      </c>
      <c r="I13" s="46">
        <f>'G-1'!I13+'G-2'!I13+'G-3'!I13</f>
        <v>30</v>
      </c>
      <c r="J13" s="46">
        <f>'G-1'!J13+'G-2'!J13+'G-3'!J13</f>
        <v>542</v>
      </c>
      <c r="K13" s="46">
        <f>'G-1'!K13+'G-2'!K13+'G-3'!K13</f>
        <v>2</v>
      </c>
      <c r="L13" s="46">
        <f>'G-1'!L13+'G-2'!L13+'G-3'!L13</f>
        <v>1</v>
      </c>
      <c r="M13" s="6">
        <f t="shared" si="1"/>
        <v>563.5</v>
      </c>
      <c r="N13" s="2">
        <f t="shared" ref="N13:N18" si="4">M10+M11+M12+M13</f>
        <v>2008.5</v>
      </c>
      <c r="O13" s="19" t="s">
        <v>33</v>
      </c>
      <c r="P13" s="46">
        <f>'G-1'!P13+'G-2'!P13+'G-3'!P13</f>
        <v>56</v>
      </c>
      <c r="Q13" s="46">
        <f>'G-1'!Q13+'G-2'!Q13+'G-3'!Q13</f>
        <v>454</v>
      </c>
      <c r="R13" s="46">
        <f>'G-1'!R13+'G-2'!R13+'G-3'!R13</f>
        <v>6</v>
      </c>
      <c r="S13" s="46">
        <f>'G-1'!S13+'G-2'!S13+'G-3'!S13</f>
        <v>5</v>
      </c>
      <c r="T13" s="6">
        <f t="shared" si="2"/>
        <v>506.5</v>
      </c>
      <c r="U13" s="2">
        <f t="shared" ref="U13:U21" si="5">T10+T11+T12+T13</f>
        <v>2012.5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36</v>
      </c>
      <c r="C14" s="46">
        <f>'G-1'!C14+'G-2'!C14+'G-3'!C14</f>
        <v>357</v>
      </c>
      <c r="D14" s="46">
        <f>'G-1'!D14+'G-2'!D14+'G-3'!D14</f>
        <v>2</v>
      </c>
      <c r="E14" s="46">
        <f>'G-1'!E14+'G-2'!E14+'G-3'!E14</f>
        <v>15</v>
      </c>
      <c r="F14" s="6">
        <f t="shared" si="0"/>
        <v>416.5</v>
      </c>
      <c r="G14" s="2">
        <f t="shared" si="3"/>
        <v>1903</v>
      </c>
      <c r="H14" s="19" t="s">
        <v>9</v>
      </c>
      <c r="I14" s="46">
        <f>'G-1'!I14+'G-2'!I14+'G-3'!I14</f>
        <v>32</v>
      </c>
      <c r="J14" s="46">
        <f>'G-1'!J14+'G-2'!J14+'G-3'!J14</f>
        <v>525</v>
      </c>
      <c r="K14" s="46">
        <f>'G-1'!K14+'G-2'!K14+'G-3'!K14</f>
        <v>1</v>
      </c>
      <c r="L14" s="46">
        <f>'G-1'!L14+'G-2'!L14+'G-3'!L14</f>
        <v>5</v>
      </c>
      <c r="M14" s="6">
        <f t="shared" si="1"/>
        <v>555.5</v>
      </c>
      <c r="N14" s="2">
        <f t="shared" si="4"/>
        <v>2147</v>
      </c>
      <c r="O14" s="19" t="s">
        <v>29</v>
      </c>
      <c r="P14" s="46">
        <f>'G-1'!P14+'G-2'!P14+'G-3'!P14</f>
        <v>51</v>
      </c>
      <c r="Q14" s="46">
        <f>'G-1'!Q14+'G-2'!Q14+'G-3'!Q14</f>
        <v>546</v>
      </c>
      <c r="R14" s="46">
        <f>'G-1'!R14+'G-2'!R14+'G-3'!R14</f>
        <v>0</v>
      </c>
      <c r="S14" s="46">
        <f>'G-1'!S14+'G-2'!S14+'G-3'!S14</f>
        <v>11</v>
      </c>
      <c r="T14" s="6">
        <f t="shared" si="2"/>
        <v>599</v>
      </c>
      <c r="U14" s="2">
        <f t="shared" si="5"/>
        <v>2180.5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52</v>
      </c>
      <c r="C15" s="46">
        <f>'G-1'!C15+'G-2'!C15+'G-3'!C15</f>
        <v>344</v>
      </c>
      <c r="D15" s="46">
        <f>'G-1'!D15+'G-2'!D15+'G-3'!D15</f>
        <v>3</v>
      </c>
      <c r="E15" s="46">
        <f>'G-1'!E15+'G-2'!E15+'G-3'!E15</f>
        <v>18</v>
      </c>
      <c r="F15" s="6">
        <f t="shared" si="0"/>
        <v>421</v>
      </c>
      <c r="G15" s="2">
        <f t="shared" si="3"/>
        <v>1828.5</v>
      </c>
      <c r="H15" s="19" t="s">
        <v>12</v>
      </c>
      <c r="I15" s="46">
        <f>'G-1'!I15+'G-2'!I15+'G-3'!I15</f>
        <v>27</v>
      </c>
      <c r="J15" s="46">
        <f>'G-1'!J15+'G-2'!J15+'G-3'!J15</f>
        <v>526</v>
      </c>
      <c r="K15" s="46">
        <f>'G-1'!K15+'G-2'!K15+'G-3'!K15</f>
        <v>1</v>
      </c>
      <c r="L15" s="46">
        <f>'G-1'!L15+'G-2'!L15+'G-3'!L15</f>
        <v>3</v>
      </c>
      <c r="M15" s="6">
        <f t="shared" si="1"/>
        <v>549</v>
      </c>
      <c r="N15" s="2">
        <f t="shared" si="4"/>
        <v>2191.5</v>
      </c>
      <c r="O15" s="18" t="s">
        <v>30</v>
      </c>
      <c r="P15" s="46">
        <f>'G-1'!P15+'G-2'!P15+'G-3'!P15</f>
        <v>63</v>
      </c>
      <c r="Q15" s="46">
        <f>'G-1'!Q15+'G-2'!Q15+'G-3'!Q15</f>
        <v>455</v>
      </c>
      <c r="R15" s="46">
        <f>'G-1'!R15+'G-2'!R15+'G-3'!R15</f>
        <v>3</v>
      </c>
      <c r="S15" s="46">
        <f>'G-1'!S15+'G-2'!S15+'G-3'!S15</f>
        <v>7</v>
      </c>
      <c r="T15" s="6">
        <f t="shared" si="2"/>
        <v>510</v>
      </c>
      <c r="U15" s="2">
        <f t="shared" si="5"/>
        <v>2204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39</v>
      </c>
      <c r="C16" s="46">
        <f>'G-1'!C16+'G-2'!C16+'G-3'!C16</f>
        <v>279</v>
      </c>
      <c r="D16" s="46">
        <f>'G-1'!D16+'G-2'!D16+'G-3'!D16</f>
        <v>3</v>
      </c>
      <c r="E16" s="46">
        <f>'G-1'!E16+'G-2'!E16+'G-3'!E16</f>
        <v>13</v>
      </c>
      <c r="F16" s="6">
        <f t="shared" si="0"/>
        <v>337</v>
      </c>
      <c r="G16" s="2">
        <f t="shared" si="3"/>
        <v>1670</v>
      </c>
      <c r="H16" s="19" t="s">
        <v>15</v>
      </c>
      <c r="I16" s="46">
        <f>'G-1'!I16+'G-2'!I16+'G-3'!I16</f>
        <v>24</v>
      </c>
      <c r="J16" s="46">
        <f>'G-1'!J16+'G-2'!J16+'G-3'!J16</f>
        <v>522</v>
      </c>
      <c r="K16" s="46">
        <f>'G-1'!K16+'G-2'!K16+'G-3'!K16</f>
        <v>2</v>
      </c>
      <c r="L16" s="46">
        <f>'G-1'!L16+'G-2'!L16+'G-3'!L16</f>
        <v>3</v>
      </c>
      <c r="M16" s="6">
        <f t="shared" si="1"/>
        <v>545.5</v>
      </c>
      <c r="N16" s="2">
        <f t="shared" si="4"/>
        <v>2213.5</v>
      </c>
      <c r="O16" s="19" t="s">
        <v>8</v>
      </c>
      <c r="P16" s="46">
        <f>'G-1'!P16+'G-2'!P16+'G-3'!P16</f>
        <v>52</v>
      </c>
      <c r="Q16" s="46">
        <f>'G-1'!Q16+'G-2'!Q16+'G-3'!Q16</f>
        <v>515</v>
      </c>
      <c r="R16" s="46">
        <f>'G-1'!R16+'G-2'!R16+'G-3'!R16</f>
        <v>2</v>
      </c>
      <c r="S16" s="46">
        <f>'G-1'!S16+'G-2'!S16+'G-3'!S16</f>
        <v>8</v>
      </c>
      <c r="T16" s="6">
        <f t="shared" si="2"/>
        <v>565</v>
      </c>
      <c r="U16" s="2">
        <f t="shared" si="5"/>
        <v>2180.5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39</v>
      </c>
      <c r="C17" s="46">
        <f>'G-1'!C17+'G-2'!C17+'G-3'!C17</f>
        <v>302</v>
      </c>
      <c r="D17" s="46">
        <f>'G-1'!D17+'G-2'!D17+'G-3'!D17</f>
        <v>0</v>
      </c>
      <c r="E17" s="46">
        <f>'G-1'!E17+'G-2'!E17+'G-3'!E17</f>
        <v>15</v>
      </c>
      <c r="F17" s="6">
        <f t="shared" si="0"/>
        <v>359</v>
      </c>
      <c r="G17" s="2">
        <f t="shared" si="3"/>
        <v>1533.5</v>
      </c>
      <c r="H17" s="19" t="s">
        <v>18</v>
      </c>
      <c r="I17" s="46">
        <f>'G-1'!I17+'G-2'!I17+'G-3'!I17</f>
        <v>33</v>
      </c>
      <c r="J17" s="46">
        <f>'G-1'!J17+'G-2'!J17+'G-3'!J17</f>
        <v>361</v>
      </c>
      <c r="K17" s="46">
        <f>'G-1'!K17+'G-2'!K17+'G-3'!K17</f>
        <v>0</v>
      </c>
      <c r="L17" s="46">
        <f>'G-1'!L17+'G-2'!L17+'G-3'!L17</f>
        <v>7</v>
      </c>
      <c r="M17" s="6">
        <f t="shared" si="1"/>
        <v>395</v>
      </c>
      <c r="N17" s="2">
        <f t="shared" si="4"/>
        <v>2045</v>
      </c>
      <c r="O17" s="19" t="s">
        <v>10</v>
      </c>
      <c r="P17" s="46">
        <f>'G-1'!P17+'G-2'!P17+'G-3'!P17</f>
        <v>58</v>
      </c>
      <c r="Q17" s="46">
        <f>'G-1'!Q17+'G-2'!Q17+'G-3'!Q17</f>
        <v>467</v>
      </c>
      <c r="R17" s="46">
        <f>'G-1'!R17+'G-2'!R17+'G-3'!R17</f>
        <v>1</v>
      </c>
      <c r="S17" s="46">
        <f>'G-1'!S17+'G-2'!S17+'G-3'!S17</f>
        <v>2</v>
      </c>
      <c r="T17" s="6">
        <f t="shared" si="2"/>
        <v>503</v>
      </c>
      <c r="U17" s="2">
        <f t="shared" si="5"/>
        <v>2177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46</v>
      </c>
      <c r="C18" s="46">
        <f>'G-1'!C18+'G-2'!C18+'G-3'!C18</f>
        <v>309</v>
      </c>
      <c r="D18" s="46">
        <f>'G-1'!D18+'G-2'!D18+'G-3'!D18</f>
        <v>1</v>
      </c>
      <c r="E18" s="46">
        <f>'G-1'!E18+'G-2'!E18+'G-3'!E18</f>
        <v>12</v>
      </c>
      <c r="F18" s="6">
        <f t="shared" si="0"/>
        <v>364</v>
      </c>
      <c r="G18" s="2">
        <f t="shared" si="3"/>
        <v>1481</v>
      </c>
      <c r="H18" s="19" t="s">
        <v>20</v>
      </c>
      <c r="I18" s="46">
        <f>'G-1'!I18+'G-2'!I18+'G-3'!I18</f>
        <v>35</v>
      </c>
      <c r="J18" s="46">
        <f>'G-1'!J18+'G-2'!J18+'G-3'!J18</f>
        <v>389</v>
      </c>
      <c r="K18" s="46">
        <f>'G-1'!K18+'G-2'!K18+'G-3'!K18</f>
        <v>0</v>
      </c>
      <c r="L18" s="46">
        <f>'G-1'!L18+'G-2'!L18+'G-3'!L18</f>
        <v>10</v>
      </c>
      <c r="M18" s="6">
        <f t="shared" si="1"/>
        <v>431.5</v>
      </c>
      <c r="N18" s="2">
        <f t="shared" si="4"/>
        <v>1921</v>
      </c>
      <c r="O18" s="19" t="s">
        <v>13</v>
      </c>
      <c r="P18" s="46">
        <f>'G-1'!P18+'G-2'!P18+'G-3'!P18</f>
        <v>68</v>
      </c>
      <c r="Q18" s="46">
        <f>'G-1'!Q18+'G-2'!Q18+'G-3'!Q18</f>
        <v>596</v>
      </c>
      <c r="R18" s="46">
        <f>'G-1'!R18+'G-2'!R18+'G-3'!R18</f>
        <v>3</v>
      </c>
      <c r="S18" s="46">
        <f>'G-1'!S18+'G-2'!S18+'G-3'!S18</f>
        <v>2</v>
      </c>
      <c r="T18" s="6">
        <f t="shared" si="2"/>
        <v>641</v>
      </c>
      <c r="U18" s="2">
        <f t="shared" si="5"/>
        <v>2219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47</v>
      </c>
      <c r="C19" s="47">
        <f>'G-1'!C19+'G-2'!C19+'G-3'!C19</f>
        <v>311</v>
      </c>
      <c r="D19" s="47">
        <f>'G-1'!D19+'G-2'!D19+'G-3'!D19</f>
        <v>1</v>
      </c>
      <c r="E19" s="47">
        <f>'G-1'!E19+'G-2'!E19+'G-3'!E19</f>
        <v>12</v>
      </c>
      <c r="F19" s="7">
        <f t="shared" si="0"/>
        <v>366.5</v>
      </c>
      <c r="G19" s="3">
        <f t="shared" si="3"/>
        <v>1426.5</v>
      </c>
      <c r="H19" s="20" t="s">
        <v>22</v>
      </c>
      <c r="I19" s="46">
        <f>'G-1'!I19+'G-2'!I19+'G-3'!I19</f>
        <v>48</v>
      </c>
      <c r="J19" s="46">
        <f>'G-1'!J19+'G-2'!J19+'G-3'!J19</f>
        <v>418</v>
      </c>
      <c r="K19" s="46">
        <f>'G-1'!K19+'G-2'!K19+'G-3'!K19</f>
        <v>3</v>
      </c>
      <c r="L19" s="46">
        <f>'G-1'!L19+'G-2'!L19+'G-3'!L19</f>
        <v>7</v>
      </c>
      <c r="M19" s="6">
        <f t="shared" si="1"/>
        <v>465.5</v>
      </c>
      <c r="N19" s="2">
        <f>M16+M17+M18+M19</f>
        <v>1837.5</v>
      </c>
      <c r="O19" s="19" t="s">
        <v>16</v>
      </c>
      <c r="P19" s="46">
        <f>'G-1'!P19+'G-2'!P19+'G-3'!P19</f>
        <v>43</v>
      </c>
      <c r="Q19" s="46">
        <f>'G-1'!Q19+'G-2'!Q19+'G-3'!Q19</f>
        <v>536</v>
      </c>
      <c r="R19" s="46">
        <f>'G-1'!R19+'G-2'!R19+'G-3'!R19</f>
        <v>4</v>
      </c>
      <c r="S19" s="46">
        <f>'G-1'!S19+'G-2'!S19+'G-3'!S19</f>
        <v>1</v>
      </c>
      <c r="T19" s="6">
        <f t="shared" si="2"/>
        <v>568</v>
      </c>
      <c r="U19" s="2">
        <f t="shared" si="5"/>
        <v>2277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38</v>
      </c>
      <c r="C20" s="45">
        <f>'G-1'!C20+'G-2'!C20+'G-3'!C20</f>
        <v>385</v>
      </c>
      <c r="D20" s="45">
        <f>'G-1'!D20+'G-2'!D20+'G-3'!D20</f>
        <v>1</v>
      </c>
      <c r="E20" s="45">
        <f>'G-1'!E20+'G-2'!E20+'G-3'!E20</f>
        <v>10</v>
      </c>
      <c r="F20" s="8">
        <f t="shared" si="0"/>
        <v>431</v>
      </c>
      <c r="G20" s="35"/>
      <c r="H20" s="19" t="s">
        <v>24</v>
      </c>
      <c r="I20" s="46">
        <f>'G-1'!I20+'G-2'!I20+'G-3'!I20</f>
        <v>45</v>
      </c>
      <c r="J20" s="46">
        <f>'G-1'!J20+'G-2'!J20+'G-3'!J20</f>
        <v>387</v>
      </c>
      <c r="K20" s="46">
        <f>'G-1'!K20+'G-2'!K20+'G-3'!K20</f>
        <v>2</v>
      </c>
      <c r="L20" s="46">
        <f>'G-1'!L20+'G-2'!L20+'G-3'!L20</f>
        <v>13</v>
      </c>
      <c r="M20" s="8">
        <f t="shared" si="1"/>
        <v>446</v>
      </c>
      <c r="N20" s="2">
        <f>M17+M18+M19+M20</f>
        <v>1738</v>
      </c>
      <c r="O20" s="19" t="s">
        <v>45</v>
      </c>
      <c r="P20" s="46">
        <f>'G-1'!P20+'G-2'!P20+'G-3'!P20</f>
        <v>28</v>
      </c>
      <c r="Q20" s="46">
        <f>'G-1'!Q20+'G-2'!Q20+'G-3'!Q20</f>
        <v>573</v>
      </c>
      <c r="R20" s="46">
        <f>'G-1'!R20+'G-2'!R20+'G-3'!R20</f>
        <v>2</v>
      </c>
      <c r="S20" s="46">
        <f>'G-1'!S20+'G-2'!S20+'G-3'!S20</f>
        <v>1</v>
      </c>
      <c r="T20" s="8">
        <f t="shared" si="2"/>
        <v>593.5</v>
      </c>
      <c r="U20" s="2">
        <f t="shared" si="5"/>
        <v>2305.5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52</v>
      </c>
      <c r="C21" s="45">
        <f>'G-1'!C21+'G-2'!C21+'G-3'!C21</f>
        <v>413</v>
      </c>
      <c r="D21" s="45">
        <f>'G-1'!D21+'G-2'!D21+'G-3'!D21</f>
        <v>4</v>
      </c>
      <c r="E21" s="45">
        <f>'G-1'!E21+'G-2'!E21+'G-3'!E21</f>
        <v>13</v>
      </c>
      <c r="F21" s="6">
        <f t="shared" si="0"/>
        <v>479.5</v>
      </c>
      <c r="G21" s="36"/>
      <c r="H21" s="20" t="s">
        <v>25</v>
      </c>
      <c r="I21" s="46">
        <f>'G-1'!I21+'G-2'!I21+'G-3'!I21</f>
        <v>49</v>
      </c>
      <c r="J21" s="46">
        <f>'G-1'!J21+'G-2'!J21+'G-3'!J21</f>
        <v>420</v>
      </c>
      <c r="K21" s="46">
        <f>'G-1'!K21+'G-2'!K21+'G-3'!K21</f>
        <v>4</v>
      </c>
      <c r="L21" s="46">
        <f>'G-1'!L21+'G-2'!L21+'G-3'!L21</f>
        <v>10</v>
      </c>
      <c r="M21" s="6">
        <f t="shared" si="1"/>
        <v>477.5</v>
      </c>
      <c r="N21" s="2">
        <f>M18+M19+M20+M21</f>
        <v>1820.5</v>
      </c>
      <c r="O21" s="21" t="s">
        <v>46</v>
      </c>
      <c r="P21" s="47">
        <f>'G-1'!P21+'G-2'!P21+'G-3'!P21</f>
        <v>34</v>
      </c>
      <c r="Q21" s="47">
        <f>'G-1'!Q21+'G-2'!Q21+'G-3'!Q21</f>
        <v>601</v>
      </c>
      <c r="R21" s="47">
        <f>'G-1'!R21+'G-2'!R21+'G-3'!R21</f>
        <v>1</v>
      </c>
      <c r="S21" s="47">
        <f>'G-1'!S21+'G-2'!S21+'G-3'!S21</f>
        <v>1</v>
      </c>
      <c r="T21" s="7">
        <f t="shared" si="2"/>
        <v>622.5</v>
      </c>
      <c r="U21" s="3">
        <f t="shared" si="5"/>
        <v>2425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42</v>
      </c>
      <c r="C22" s="45">
        <f>'G-1'!C22+'G-2'!C22+'G-3'!C22</f>
        <v>434</v>
      </c>
      <c r="D22" s="45">
        <f>'G-1'!D22+'G-2'!D22+'G-3'!D22</f>
        <v>1</v>
      </c>
      <c r="E22" s="45">
        <f>'G-1'!E22+'G-2'!E22+'G-3'!E22</f>
        <v>10</v>
      </c>
      <c r="F22" s="6">
        <f t="shared" si="0"/>
        <v>482</v>
      </c>
      <c r="G22" s="2"/>
      <c r="H22" s="21" t="s">
        <v>26</v>
      </c>
      <c r="I22" s="46">
        <f>'G-1'!I22+'G-2'!I22+'G-3'!I22</f>
        <v>48</v>
      </c>
      <c r="J22" s="46">
        <f>'G-1'!J22+'G-2'!J22+'G-3'!J22</f>
        <v>451</v>
      </c>
      <c r="K22" s="46">
        <f>'G-1'!K22+'G-2'!K22+'G-3'!K22</f>
        <v>4</v>
      </c>
      <c r="L22" s="46">
        <f>'G-1'!L22+'G-2'!L22+'G-3'!L22</f>
        <v>14</v>
      </c>
      <c r="M22" s="6">
        <f t="shared" si="1"/>
        <v>518</v>
      </c>
      <c r="N22" s="3">
        <f>M19+M20+M21+M22</f>
        <v>1907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1917.5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2213.5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2425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68</v>
      </c>
      <c r="N24" s="88"/>
      <c r="O24" s="166"/>
      <c r="P24" s="167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B37" sqref="B37:B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 99 X CR 56</v>
      </c>
      <c r="D5" s="218"/>
      <c r="E5" s="218"/>
      <c r="F5" s="111"/>
      <c r="G5" s="112"/>
      <c r="H5" s="103" t="s">
        <v>53</v>
      </c>
      <c r="I5" s="219">
        <f>'G-1'!L5</f>
        <v>9956</v>
      </c>
      <c r="J5" s="219"/>
    </row>
    <row r="6" spans="1:10" x14ac:dyDescent="0.2">
      <c r="A6" s="175" t="s">
        <v>113</v>
      </c>
      <c r="B6" s="175"/>
      <c r="C6" s="220"/>
      <c r="D6" s="220"/>
      <c r="E6" s="220"/>
      <c r="F6" s="111"/>
      <c r="G6" s="112"/>
      <c r="H6" s="103" t="s">
        <v>58</v>
      </c>
      <c r="I6" s="221">
        <f>'G-1'!S6</f>
        <v>42810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f>'G-1'!B22+'G-1'!B21</f>
        <v>17</v>
      </c>
      <c r="F11" s="126">
        <f>'G-1'!C22+'G-1'!C21</f>
        <v>75</v>
      </c>
      <c r="G11" s="126">
        <f>'G-1'!D22+'G-1'!D21</f>
        <v>0</v>
      </c>
      <c r="H11" s="126">
        <f>'G-1'!E22+'G-1'!E21</f>
        <v>2</v>
      </c>
      <c r="I11" s="126">
        <f t="shared" ref="I11:I45" si="0">E11*0.5+F11+G11*2+H11*2.5</f>
        <v>88.5</v>
      </c>
      <c r="J11" s="127">
        <f>IF(I11=0,"0,00",I11/SUM(I10:I12)*100)</f>
        <v>100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f>'G-1'!I21+'G-1'!I22</f>
        <v>19</v>
      </c>
      <c r="F14" s="126">
        <f>'G-1'!J21+'G-1'!J22</f>
        <v>125</v>
      </c>
      <c r="G14" s="126">
        <f>'G-1'!K21+'G-1'!K22</f>
        <v>0</v>
      </c>
      <c r="H14" s="126">
        <f>'G-1'!L21+'G-1'!L22</f>
        <v>1</v>
      </c>
      <c r="I14" s="126">
        <f t="shared" si="0"/>
        <v>137</v>
      </c>
      <c r="J14" s="127">
        <f>IF(I14=0,"0,00",I14/SUM(I13:I15)*100)</f>
        <v>100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f>'G-1'!P20+'G-1'!P21</f>
        <v>25</v>
      </c>
      <c r="F17" s="126">
        <f>'G-1'!Q20+'G-1'!Q21</f>
        <v>202</v>
      </c>
      <c r="G17" s="126">
        <f>'G-1'!R20+'G-1'!R21</f>
        <v>0</v>
      </c>
      <c r="H17" s="126">
        <f>'G-1'!S20+'G-1'!S21</f>
        <v>0</v>
      </c>
      <c r="I17" s="126">
        <f t="shared" si="0"/>
        <v>214.5</v>
      </c>
      <c r="J17" s="127">
        <f>IF(I17=0,"0,00",I17/SUM(I16:I18)*100)</f>
        <v>100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131</v>
      </c>
      <c r="B19" s="234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26">
        <v>27</v>
      </c>
      <c r="F20" s="126">
        <v>266</v>
      </c>
      <c r="G20" s="126">
        <v>1</v>
      </c>
      <c r="H20" s="126">
        <v>12</v>
      </c>
      <c r="I20" s="126">
        <f t="shared" si="0"/>
        <v>311.5</v>
      </c>
      <c r="J20" s="127">
        <f>IF(I20=0,"0,00",I20/SUM(I19:I21)*100)</f>
        <v>76.348039215686271</v>
      </c>
    </row>
    <row r="21" spans="1:10" x14ac:dyDescent="0.2">
      <c r="A21" s="232"/>
      <c r="B21" s="235"/>
      <c r="C21" s="128" t="s">
        <v>140</v>
      </c>
      <c r="D21" s="129" t="s">
        <v>128</v>
      </c>
      <c r="E21" s="74">
        <v>5</v>
      </c>
      <c r="F21" s="74">
        <v>84</v>
      </c>
      <c r="G21" s="74">
        <v>0</v>
      </c>
      <c r="H21" s="74">
        <v>4</v>
      </c>
      <c r="I21" s="130">
        <f t="shared" si="0"/>
        <v>96.5</v>
      </c>
      <c r="J21" s="131">
        <f>IF(I21=0,"0,00",I21/SUM(I19:I21)*100)</f>
        <v>23.651960784313726</v>
      </c>
    </row>
    <row r="22" spans="1:10" x14ac:dyDescent="0.2">
      <c r="A22" s="232"/>
      <c r="B22" s="235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26">
        <v>29</v>
      </c>
      <c r="F23" s="126">
        <v>282</v>
      </c>
      <c r="G23" s="126">
        <v>0</v>
      </c>
      <c r="H23" s="126">
        <v>11</v>
      </c>
      <c r="I23" s="126">
        <f t="shared" si="0"/>
        <v>324</v>
      </c>
      <c r="J23" s="127">
        <f>IF(I23=0,"0,00",I23/SUM(I22:I24)*100)</f>
        <v>70.054054054054049</v>
      </c>
    </row>
    <row r="24" spans="1:10" x14ac:dyDescent="0.2">
      <c r="A24" s="232"/>
      <c r="B24" s="235"/>
      <c r="C24" s="128" t="s">
        <v>141</v>
      </c>
      <c r="D24" s="129" t="s">
        <v>128</v>
      </c>
      <c r="E24" s="74">
        <v>7</v>
      </c>
      <c r="F24" s="74">
        <v>123</v>
      </c>
      <c r="G24" s="74">
        <v>1</v>
      </c>
      <c r="H24" s="74">
        <v>4</v>
      </c>
      <c r="I24" s="130">
        <f t="shared" si="0"/>
        <v>138.5</v>
      </c>
      <c r="J24" s="131">
        <f>IF(I24=0,"0,00",I24/SUM(I22:I24)*100)</f>
        <v>29.945945945945944</v>
      </c>
    </row>
    <row r="25" spans="1:10" x14ac:dyDescent="0.2">
      <c r="A25" s="232"/>
      <c r="B25" s="235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26">
        <v>13</v>
      </c>
      <c r="F26" s="126">
        <v>267</v>
      </c>
      <c r="G26" s="126">
        <v>0</v>
      </c>
      <c r="H26" s="126">
        <v>0</v>
      </c>
      <c r="I26" s="126">
        <f t="shared" si="0"/>
        <v>273.5</v>
      </c>
      <c r="J26" s="127">
        <f>IF(I26=0,"0,00",I26/SUM(I25:I27)*100)</f>
        <v>81.037037037037038</v>
      </c>
    </row>
    <row r="27" spans="1:10" x14ac:dyDescent="0.2">
      <c r="A27" s="233"/>
      <c r="B27" s="236"/>
      <c r="C27" s="133" t="s">
        <v>142</v>
      </c>
      <c r="D27" s="129" t="s">
        <v>128</v>
      </c>
      <c r="E27" s="74">
        <v>4</v>
      </c>
      <c r="F27" s="74">
        <v>62</v>
      </c>
      <c r="G27" s="74">
        <v>0</v>
      </c>
      <c r="H27" s="74">
        <v>0</v>
      </c>
      <c r="I27" s="130">
        <f t="shared" si="0"/>
        <v>64</v>
      </c>
      <c r="J27" s="131">
        <f>IF(I27=0,"0,00",I27/SUM(I25:I27)*100)</f>
        <v>18.962962962962962</v>
      </c>
    </row>
    <row r="28" spans="1:10" x14ac:dyDescent="0.2">
      <c r="A28" s="231" t="s">
        <v>132</v>
      </c>
      <c r="B28" s="234">
        <v>2</v>
      </c>
      <c r="C28" s="134"/>
      <c r="D28" s="123" t="s">
        <v>125</v>
      </c>
      <c r="E28" s="75">
        <v>24</v>
      </c>
      <c r="F28" s="75">
        <v>117</v>
      </c>
      <c r="G28" s="75">
        <v>1</v>
      </c>
      <c r="H28" s="75">
        <v>10</v>
      </c>
      <c r="I28" s="75">
        <f t="shared" si="0"/>
        <v>156</v>
      </c>
      <c r="J28" s="124">
        <f>IF(I28=0,"0,00",I28/SUM(I28:I30)*100)</f>
        <v>79.591836734693871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6</v>
      </c>
      <c r="F29" s="126">
        <v>30</v>
      </c>
      <c r="G29" s="126">
        <v>0</v>
      </c>
      <c r="H29" s="126">
        <v>1</v>
      </c>
      <c r="I29" s="126">
        <f t="shared" si="0"/>
        <v>35.5</v>
      </c>
      <c r="J29" s="127">
        <f>IF(I29=0,"0,00",I29/SUM(I28:I30)*100)</f>
        <v>18.112244897959183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1</v>
      </c>
      <c r="F30" s="74">
        <v>4</v>
      </c>
      <c r="G30" s="74">
        <v>0</v>
      </c>
      <c r="H30" s="74">
        <v>0</v>
      </c>
      <c r="I30" s="130">
        <f t="shared" si="0"/>
        <v>4.5</v>
      </c>
      <c r="J30" s="131">
        <f>IF(I30=0,"0,00",I30/SUM(I28:I30)*100)</f>
        <v>2.295918367346939</v>
      </c>
    </row>
    <row r="31" spans="1:10" x14ac:dyDescent="0.2">
      <c r="A31" s="232"/>
      <c r="B31" s="235"/>
      <c r="C31" s="132"/>
      <c r="D31" s="123" t="s">
        <v>125</v>
      </c>
      <c r="E31" s="75">
        <v>28</v>
      </c>
      <c r="F31" s="75">
        <v>167</v>
      </c>
      <c r="G31" s="75">
        <v>7</v>
      </c>
      <c r="H31" s="75">
        <v>7</v>
      </c>
      <c r="I31" s="75">
        <f t="shared" si="0"/>
        <v>212.5</v>
      </c>
      <c r="J31" s="124">
        <f>IF(I31=0,"0,00",I31/SUM(I31:I33)*100)</f>
        <v>71.790540540540533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13</v>
      </c>
      <c r="F32" s="126">
        <v>74</v>
      </c>
      <c r="G32" s="126">
        <v>0</v>
      </c>
      <c r="H32" s="126">
        <v>1</v>
      </c>
      <c r="I32" s="126">
        <f t="shared" si="0"/>
        <v>83</v>
      </c>
      <c r="J32" s="127">
        <f>IF(I32=0,"0,00",I32/SUM(I31:I33)*100)</f>
        <v>28.040540540540544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1</v>
      </c>
      <c r="F33" s="74">
        <v>0</v>
      </c>
      <c r="G33" s="74">
        <v>0</v>
      </c>
      <c r="H33" s="74">
        <v>0</v>
      </c>
      <c r="I33" s="130">
        <f t="shared" si="0"/>
        <v>0.5</v>
      </c>
      <c r="J33" s="131">
        <f>IF(I33=0,"0,00",I33/SUM(I31:I33)*100)</f>
        <v>0.16891891891891891</v>
      </c>
    </row>
    <row r="34" spans="1:10" x14ac:dyDescent="0.2">
      <c r="A34" s="232"/>
      <c r="B34" s="235"/>
      <c r="C34" s="132"/>
      <c r="D34" s="123" t="s">
        <v>125</v>
      </c>
      <c r="E34" s="75">
        <v>11</v>
      </c>
      <c r="F34" s="75">
        <v>417</v>
      </c>
      <c r="G34" s="75">
        <v>2</v>
      </c>
      <c r="H34" s="75">
        <v>1</v>
      </c>
      <c r="I34" s="75">
        <f t="shared" si="0"/>
        <v>429</v>
      </c>
      <c r="J34" s="124">
        <f>IF(I34=0,"0,00",I34/SUM(I34:I36)*100)</f>
        <v>64.608433734939766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7</v>
      </c>
      <c r="F35" s="126">
        <v>190</v>
      </c>
      <c r="G35" s="126">
        <v>1</v>
      </c>
      <c r="H35" s="126">
        <v>1</v>
      </c>
      <c r="I35" s="126">
        <f t="shared" si="0"/>
        <v>198</v>
      </c>
      <c r="J35" s="127">
        <f>IF(I35=0,"0,00",I35/SUM(I34:I36)*100)</f>
        <v>29.819277108433734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2</v>
      </c>
      <c r="F36" s="74">
        <v>36</v>
      </c>
      <c r="G36" s="74">
        <v>0</v>
      </c>
      <c r="H36" s="74">
        <v>0</v>
      </c>
      <c r="I36" s="130">
        <f t="shared" si="0"/>
        <v>37</v>
      </c>
      <c r="J36" s="131">
        <f>IF(I36=0,"0,00",I36/SUM(I34:I36)*100)</f>
        <v>5.572289156626506</v>
      </c>
    </row>
    <row r="37" spans="1:10" x14ac:dyDescent="0.2">
      <c r="A37" s="231" t="s">
        <v>133</v>
      </c>
      <c r="B37" s="23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 99 X CR 56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9956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42810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294</v>
      </c>
      <c r="AV12" s="97">
        <f t="shared" si="0"/>
        <v>267.5</v>
      </c>
      <c r="AW12" s="97">
        <f t="shared" si="0"/>
        <v>226</v>
      </c>
      <c r="AX12" s="97">
        <f t="shared" si="0"/>
        <v>177.5</v>
      </c>
      <c r="AY12" s="97">
        <f t="shared" si="0"/>
        <v>138.5</v>
      </c>
      <c r="AZ12" s="97">
        <f t="shared" si="0"/>
        <v>141</v>
      </c>
      <c r="BA12" s="97">
        <f t="shared" si="0"/>
        <v>158</v>
      </c>
      <c r="BB12" s="97"/>
      <c r="BC12" s="97"/>
      <c r="BD12" s="97"/>
      <c r="BE12" s="97">
        <f t="shared" ref="BE12:BQ12" si="1">P14</f>
        <v>193.5</v>
      </c>
      <c r="BF12" s="97">
        <f t="shared" si="1"/>
        <v>192.5</v>
      </c>
      <c r="BG12" s="97">
        <f t="shared" si="1"/>
        <v>196</v>
      </c>
      <c r="BH12" s="97">
        <f t="shared" si="1"/>
        <v>202.5</v>
      </c>
      <c r="BI12" s="97">
        <f t="shared" si="1"/>
        <v>205.5</v>
      </c>
      <c r="BJ12" s="97">
        <f t="shared" si="1"/>
        <v>221</v>
      </c>
      <c r="BK12" s="97">
        <f t="shared" si="1"/>
        <v>235.5</v>
      </c>
      <c r="BL12" s="97">
        <f t="shared" si="1"/>
        <v>271</v>
      </c>
      <c r="BM12" s="97">
        <f t="shared" si="1"/>
        <v>288</v>
      </c>
      <c r="BN12" s="97">
        <f t="shared" si="1"/>
        <v>289.5</v>
      </c>
      <c r="BO12" s="97">
        <f t="shared" si="1"/>
        <v>298.5</v>
      </c>
      <c r="BP12" s="97">
        <f t="shared" si="1"/>
        <v>294.5</v>
      </c>
      <c r="BQ12" s="97">
        <f t="shared" si="1"/>
        <v>279.5</v>
      </c>
      <c r="BR12" s="97"/>
      <c r="BS12" s="97"/>
      <c r="BT12" s="97"/>
      <c r="BU12" s="97">
        <f t="shared" ref="BU12:CC12" si="2">AG14</f>
        <v>300</v>
      </c>
      <c r="BV12" s="97">
        <f t="shared" si="2"/>
        <v>324</v>
      </c>
      <c r="BW12" s="97">
        <f t="shared" si="2"/>
        <v>339.5</v>
      </c>
      <c r="BX12" s="97">
        <f t="shared" si="2"/>
        <v>349</v>
      </c>
      <c r="BY12" s="97">
        <f t="shared" si="2"/>
        <v>344.5</v>
      </c>
      <c r="BZ12" s="97">
        <f t="shared" si="2"/>
        <v>357</v>
      </c>
      <c r="CA12" s="97">
        <f t="shared" si="2"/>
        <v>353</v>
      </c>
      <c r="CB12" s="97">
        <f t="shared" si="2"/>
        <v>357</v>
      </c>
      <c r="CC12" s="97">
        <f t="shared" si="2"/>
        <v>408</v>
      </c>
    </row>
    <row r="13" spans="1:81" ht="16.5" customHeight="1" x14ac:dyDescent="0.2">
      <c r="A13" s="100" t="s">
        <v>104</v>
      </c>
      <c r="B13" s="149">
        <f>'G-1'!F10</f>
        <v>70</v>
      </c>
      <c r="C13" s="149">
        <f>'G-1'!F11</f>
        <v>82</v>
      </c>
      <c r="D13" s="149">
        <f>'G-1'!F12</f>
        <v>66</v>
      </c>
      <c r="E13" s="149">
        <f>'G-1'!F13</f>
        <v>76</v>
      </c>
      <c r="F13" s="149">
        <f>'G-1'!F14</f>
        <v>43.5</v>
      </c>
      <c r="G13" s="149">
        <f>'G-1'!F15</f>
        <v>40.5</v>
      </c>
      <c r="H13" s="149">
        <f>'G-1'!F16</f>
        <v>17.5</v>
      </c>
      <c r="I13" s="149">
        <f>'G-1'!F17</f>
        <v>37</v>
      </c>
      <c r="J13" s="149">
        <f>'G-1'!F18</f>
        <v>46</v>
      </c>
      <c r="K13" s="149">
        <f>'G-1'!F19</f>
        <v>57.5</v>
      </c>
      <c r="L13" s="150"/>
      <c r="M13" s="149">
        <f>'G-1'!F20</f>
        <v>49.5</v>
      </c>
      <c r="N13" s="149">
        <f>'G-1'!F21</f>
        <v>50</v>
      </c>
      <c r="O13" s="149">
        <f>'G-1'!F22</f>
        <v>38.5</v>
      </c>
      <c r="P13" s="149">
        <f>'G-1'!M10</f>
        <v>55.5</v>
      </c>
      <c r="Q13" s="149">
        <f>'G-1'!M11</f>
        <v>48.5</v>
      </c>
      <c r="R13" s="149">
        <f>'G-1'!M12</f>
        <v>53.5</v>
      </c>
      <c r="S13" s="149">
        <f>'G-1'!M13</f>
        <v>45</v>
      </c>
      <c r="T13" s="149">
        <f>'G-1'!M14</f>
        <v>58.5</v>
      </c>
      <c r="U13" s="149">
        <f>'G-1'!M15</f>
        <v>64</v>
      </c>
      <c r="V13" s="149">
        <f>'G-1'!M16</f>
        <v>68</v>
      </c>
      <c r="W13" s="149">
        <f>'G-1'!M17</f>
        <v>80.5</v>
      </c>
      <c r="X13" s="149">
        <f>'G-1'!M18</f>
        <v>75.5</v>
      </c>
      <c r="Y13" s="149">
        <f>'G-1'!M19</f>
        <v>65.5</v>
      </c>
      <c r="Z13" s="149">
        <f>'G-1'!M20</f>
        <v>77</v>
      </c>
      <c r="AA13" s="149">
        <f>'G-1'!M21</f>
        <v>76.5</v>
      </c>
      <c r="AB13" s="149">
        <f>'G-1'!M22</f>
        <v>60.5</v>
      </c>
      <c r="AC13" s="150"/>
      <c r="AD13" s="149">
        <f>'G-1'!T10</f>
        <v>62.5</v>
      </c>
      <c r="AE13" s="149">
        <f>'G-1'!T11</f>
        <v>83</v>
      </c>
      <c r="AF13" s="149">
        <f>'G-1'!T12</f>
        <v>84.5</v>
      </c>
      <c r="AG13" s="149">
        <f>'G-1'!T13</f>
        <v>70</v>
      </c>
      <c r="AH13" s="149">
        <f>'G-1'!T14</f>
        <v>86.5</v>
      </c>
      <c r="AI13" s="149">
        <f>'G-1'!T15</f>
        <v>98.5</v>
      </c>
      <c r="AJ13" s="149">
        <f>'G-1'!T16</f>
        <v>94</v>
      </c>
      <c r="AK13" s="149">
        <f>'G-1'!T17</f>
        <v>65.5</v>
      </c>
      <c r="AL13" s="149">
        <f>'G-1'!T18</f>
        <v>99</v>
      </c>
      <c r="AM13" s="149">
        <f>'G-1'!T19</f>
        <v>94.5</v>
      </c>
      <c r="AN13" s="149">
        <f>'G-1'!T20</f>
        <v>98</v>
      </c>
      <c r="AO13" s="149">
        <f>'G-1'!T21</f>
        <v>116.5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294</v>
      </c>
      <c r="F14" s="149">
        <f t="shared" ref="F14:K14" si="3">C13+D13+E13+F13</f>
        <v>267.5</v>
      </c>
      <c r="G14" s="149">
        <f t="shared" si="3"/>
        <v>226</v>
      </c>
      <c r="H14" s="149">
        <f t="shared" si="3"/>
        <v>177.5</v>
      </c>
      <c r="I14" s="149">
        <f t="shared" si="3"/>
        <v>138.5</v>
      </c>
      <c r="J14" s="149">
        <f t="shared" si="3"/>
        <v>141</v>
      </c>
      <c r="K14" s="149">
        <f t="shared" si="3"/>
        <v>158</v>
      </c>
      <c r="L14" s="150"/>
      <c r="M14" s="149"/>
      <c r="N14" s="149"/>
      <c r="O14" s="149"/>
      <c r="P14" s="149">
        <f>M13+N13+O13+P13</f>
        <v>193.5</v>
      </c>
      <c r="Q14" s="149">
        <f t="shared" ref="Q14:AB14" si="4">N13+O13+P13+Q13</f>
        <v>192.5</v>
      </c>
      <c r="R14" s="149">
        <f t="shared" si="4"/>
        <v>196</v>
      </c>
      <c r="S14" s="149">
        <f t="shared" si="4"/>
        <v>202.5</v>
      </c>
      <c r="T14" s="149">
        <f t="shared" si="4"/>
        <v>205.5</v>
      </c>
      <c r="U14" s="149">
        <f t="shared" si="4"/>
        <v>221</v>
      </c>
      <c r="V14" s="149">
        <f t="shared" si="4"/>
        <v>235.5</v>
      </c>
      <c r="W14" s="149">
        <f t="shared" si="4"/>
        <v>271</v>
      </c>
      <c r="X14" s="149">
        <f t="shared" si="4"/>
        <v>288</v>
      </c>
      <c r="Y14" s="149">
        <f t="shared" si="4"/>
        <v>289.5</v>
      </c>
      <c r="Z14" s="149">
        <f t="shared" si="4"/>
        <v>298.5</v>
      </c>
      <c r="AA14" s="149">
        <f t="shared" si="4"/>
        <v>294.5</v>
      </c>
      <c r="AB14" s="149">
        <f t="shared" si="4"/>
        <v>279.5</v>
      </c>
      <c r="AC14" s="150"/>
      <c r="AD14" s="149"/>
      <c r="AE14" s="149"/>
      <c r="AF14" s="149"/>
      <c r="AG14" s="149">
        <f>AD13+AE13+AF13+AG13</f>
        <v>300</v>
      </c>
      <c r="AH14" s="149">
        <f t="shared" ref="AH14:AO14" si="5">AE13+AF13+AG13+AH13</f>
        <v>324</v>
      </c>
      <c r="AI14" s="149">
        <f t="shared" si="5"/>
        <v>339.5</v>
      </c>
      <c r="AJ14" s="149">
        <f t="shared" si="5"/>
        <v>349</v>
      </c>
      <c r="AK14" s="149">
        <f t="shared" si="5"/>
        <v>344.5</v>
      </c>
      <c r="AL14" s="149">
        <f t="shared" si="5"/>
        <v>357</v>
      </c>
      <c r="AM14" s="149">
        <f t="shared" si="5"/>
        <v>353</v>
      </c>
      <c r="AN14" s="149">
        <f t="shared" si="5"/>
        <v>357</v>
      </c>
      <c r="AO14" s="149">
        <f t="shared" si="5"/>
        <v>408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224.5</v>
      </c>
      <c r="C17" s="149">
        <f>'G-2'!F11</f>
        <v>252</v>
      </c>
      <c r="D17" s="149">
        <f>'G-2'!F12</f>
        <v>265</v>
      </c>
      <c r="E17" s="149">
        <f>'G-2'!F13</f>
        <v>297</v>
      </c>
      <c r="F17" s="149">
        <f>'G-2'!F14</f>
        <v>260.5</v>
      </c>
      <c r="G17" s="149">
        <f>'G-2'!F15</f>
        <v>271.5</v>
      </c>
      <c r="H17" s="149">
        <f>'G-2'!F16</f>
        <v>208.5</v>
      </c>
      <c r="I17" s="149">
        <f>'G-2'!F17</f>
        <v>220.5</v>
      </c>
      <c r="J17" s="149">
        <f>'G-2'!F18</f>
        <v>204</v>
      </c>
      <c r="K17" s="149">
        <f>'G-2'!F19</f>
        <v>205.5</v>
      </c>
      <c r="L17" s="150"/>
      <c r="M17" s="149">
        <f>'G-2'!F20</f>
        <v>239.5</v>
      </c>
      <c r="N17" s="149">
        <f>'G-2'!F21</f>
        <v>260.5</v>
      </c>
      <c r="O17" s="149">
        <f>'G-2'!F22</f>
        <v>280.5</v>
      </c>
      <c r="P17" s="149">
        <f>'G-2'!M10</f>
        <v>257</v>
      </c>
      <c r="Q17" s="149">
        <f>'G-2'!M11</f>
        <v>285.5</v>
      </c>
      <c r="R17" s="149">
        <f>'G-2'!M12</f>
        <v>295</v>
      </c>
      <c r="S17" s="149">
        <f>'G-2'!M13</f>
        <v>337.5</v>
      </c>
      <c r="T17" s="149">
        <f>'G-2'!M14</f>
        <v>334</v>
      </c>
      <c r="U17" s="149">
        <f>'G-2'!M15</f>
        <v>329</v>
      </c>
      <c r="V17" s="149">
        <f>'G-2'!M16</f>
        <v>312</v>
      </c>
      <c r="W17" s="149">
        <f>'G-2'!M17</f>
        <v>212.5</v>
      </c>
      <c r="X17" s="149">
        <f>'G-2'!M18</f>
        <v>233.5</v>
      </c>
      <c r="Y17" s="149">
        <f>'G-2'!M19</f>
        <v>269</v>
      </c>
      <c r="Z17" s="149">
        <f>'G-2'!M20</f>
        <v>259</v>
      </c>
      <c r="AA17" s="149">
        <f>'G-2'!M21</f>
        <v>252</v>
      </c>
      <c r="AB17" s="149">
        <f>'G-2'!M22</f>
        <v>310.5</v>
      </c>
      <c r="AC17" s="150"/>
      <c r="AD17" s="149">
        <f>'G-2'!T10</f>
        <v>253.5</v>
      </c>
      <c r="AE17" s="149">
        <f>'G-2'!T11</f>
        <v>270</v>
      </c>
      <c r="AF17" s="149">
        <f>'G-2'!T12</f>
        <v>345</v>
      </c>
      <c r="AG17" s="149">
        <f>'G-2'!T13</f>
        <v>250.5</v>
      </c>
      <c r="AH17" s="149">
        <f>'G-2'!T14</f>
        <v>156.5</v>
      </c>
      <c r="AI17" s="149">
        <f>'G-2'!T15</f>
        <v>118.5</v>
      </c>
      <c r="AJ17" s="149">
        <f>'G-2'!T16</f>
        <v>157</v>
      </c>
      <c r="AK17" s="149">
        <f>'G-2'!T17</f>
        <v>157</v>
      </c>
      <c r="AL17" s="149">
        <f>'G-2'!T18</f>
        <v>188</v>
      </c>
      <c r="AM17" s="149">
        <f>'G-2'!T19</f>
        <v>178.5</v>
      </c>
      <c r="AN17" s="149">
        <f>'G-2'!T20</f>
        <v>164.5</v>
      </c>
      <c r="AO17" s="149">
        <f>'G-2'!T21</f>
        <v>173</v>
      </c>
      <c r="AP17" s="101"/>
      <c r="AQ17" s="101"/>
      <c r="AR17" s="101"/>
      <c r="AS17" s="101"/>
      <c r="AT17" s="101"/>
      <c r="AU17" s="101">
        <f t="shared" ref="AU17:BA17" si="6">E18</f>
        <v>1038.5</v>
      </c>
      <c r="AV17" s="101">
        <f t="shared" si="6"/>
        <v>1074.5</v>
      </c>
      <c r="AW17" s="101">
        <f t="shared" si="6"/>
        <v>1094</v>
      </c>
      <c r="AX17" s="101">
        <f t="shared" si="6"/>
        <v>1037.5</v>
      </c>
      <c r="AY17" s="101">
        <f t="shared" si="6"/>
        <v>961</v>
      </c>
      <c r="AZ17" s="101">
        <f t="shared" si="6"/>
        <v>904.5</v>
      </c>
      <c r="BA17" s="101">
        <f t="shared" si="6"/>
        <v>838.5</v>
      </c>
      <c r="BB17" s="101"/>
      <c r="BC17" s="101"/>
      <c r="BD17" s="101"/>
      <c r="BE17" s="101">
        <f t="shared" ref="BE17:BQ17" si="7">P18</f>
        <v>1037.5</v>
      </c>
      <c r="BF17" s="101">
        <f t="shared" si="7"/>
        <v>1083.5</v>
      </c>
      <c r="BG17" s="101">
        <f t="shared" si="7"/>
        <v>1118</v>
      </c>
      <c r="BH17" s="101">
        <f t="shared" si="7"/>
        <v>1175</v>
      </c>
      <c r="BI17" s="101">
        <f t="shared" si="7"/>
        <v>1252</v>
      </c>
      <c r="BJ17" s="101">
        <f t="shared" si="7"/>
        <v>1295.5</v>
      </c>
      <c r="BK17" s="101">
        <f t="shared" si="7"/>
        <v>1312.5</v>
      </c>
      <c r="BL17" s="101">
        <f t="shared" si="7"/>
        <v>1187.5</v>
      </c>
      <c r="BM17" s="101">
        <f t="shared" si="7"/>
        <v>1087</v>
      </c>
      <c r="BN17" s="101">
        <f t="shared" si="7"/>
        <v>1027</v>
      </c>
      <c r="BO17" s="101">
        <f t="shared" si="7"/>
        <v>974</v>
      </c>
      <c r="BP17" s="101">
        <f t="shared" si="7"/>
        <v>1013.5</v>
      </c>
      <c r="BQ17" s="101">
        <f t="shared" si="7"/>
        <v>1090.5</v>
      </c>
      <c r="BR17" s="101"/>
      <c r="BS17" s="101"/>
      <c r="BT17" s="101"/>
      <c r="BU17" s="101">
        <f t="shared" ref="BU17:CC17" si="8">AG18</f>
        <v>1119</v>
      </c>
      <c r="BV17" s="101">
        <f t="shared" si="8"/>
        <v>1022</v>
      </c>
      <c r="BW17" s="101">
        <f t="shared" si="8"/>
        <v>870.5</v>
      </c>
      <c r="BX17" s="101">
        <f t="shared" si="8"/>
        <v>682.5</v>
      </c>
      <c r="BY17" s="101">
        <f t="shared" si="8"/>
        <v>589</v>
      </c>
      <c r="BZ17" s="101">
        <f t="shared" si="8"/>
        <v>620.5</v>
      </c>
      <c r="CA17" s="101">
        <f t="shared" si="8"/>
        <v>680.5</v>
      </c>
      <c r="CB17" s="101">
        <f t="shared" si="8"/>
        <v>688</v>
      </c>
      <c r="CC17" s="101">
        <f t="shared" si="8"/>
        <v>704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1038.5</v>
      </c>
      <c r="F18" s="149">
        <f t="shared" ref="F18:K18" si="9">C17+D17+E17+F17</f>
        <v>1074.5</v>
      </c>
      <c r="G18" s="149">
        <f t="shared" si="9"/>
        <v>1094</v>
      </c>
      <c r="H18" s="149">
        <f t="shared" si="9"/>
        <v>1037.5</v>
      </c>
      <c r="I18" s="149">
        <f t="shared" si="9"/>
        <v>961</v>
      </c>
      <c r="J18" s="149">
        <f t="shared" si="9"/>
        <v>904.5</v>
      </c>
      <c r="K18" s="149">
        <f t="shared" si="9"/>
        <v>838.5</v>
      </c>
      <c r="L18" s="150"/>
      <c r="M18" s="149"/>
      <c r="N18" s="149"/>
      <c r="O18" s="149"/>
      <c r="P18" s="149">
        <f>M17+N17+O17+P17</f>
        <v>1037.5</v>
      </c>
      <c r="Q18" s="149">
        <f t="shared" ref="Q18:AB18" si="10">N17+O17+P17+Q17</f>
        <v>1083.5</v>
      </c>
      <c r="R18" s="149">
        <f t="shared" si="10"/>
        <v>1118</v>
      </c>
      <c r="S18" s="149">
        <f t="shared" si="10"/>
        <v>1175</v>
      </c>
      <c r="T18" s="149">
        <f t="shared" si="10"/>
        <v>1252</v>
      </c>
      <c r="U18" s="149">
        <f t="shared" si="10"/>
        <v>1295.5</v>
      </c>
      <c r="V18" s="149">
        <f t="shared" si="10"/>
        <v>1312.5</v>
      </c>
      <c r="W18" s="149">
        <f t="shared" si="10"/>
        <v>1187.5</v>
      </c>
      <c r="X18" s="149">
        <f t="shared" si="10"/>
        <v>1087</v>
      </c>
      <c r="Y18" s="149">
        <f t="shared" si="10"/>
        <v>1027</v>
      </c>
      <c r="Z18" s="149">
        <f t="shared" si="10"/>
        <v>974</v>
      </c>
      <c r="AA18" s="149">
        <f t="shared" si="10"/>
        <v>1013.5</v>
      </c>
      <c r="AB18" s="149">
        <f t="shared" si="10"/>
        <v>1090.5</v>
      </c>
      <c r="AC18" s="150"/>
      <c r="AD18" s="149"/>
      <c r="AE18" s="149"/>
      <c r="AF18" s="149"/>
      <c r="AG18" s="149">
        <f>AD17+AE17+AF17+AG17</f>
        <v>1119</v>
      </c>
      <c r="AH18" s="149">
        <f t="shared" ref="AH18:AO18" si="11">AE17+AF17+AG17+AH17</f>
        <v>1022</v>
      </c>
      <c r="AI18" s="149">
        <f t="shared" si="11"/>
        <v>870.5</v>
      </c>
      <c r="AJ18" s="149">
        <f t="shared" si="11"/>
        <v>682.5</v>
      </c>
      <c r="AK18" s="149">
        <f t="shared" si="11"/>
        <v>589</v>
      </c>
      <c r="AL18" s="149">
        <f t="shared" si="11"/>
        <v>620.5</v>
      </c>
      <c r="AM18" s="149">
        <f t="shared" si="11"/>
        <v>680.5</v>
      </c>
      <c r="AN18" s="149">
        <f t="shared" si="11"/>
        <v>688</v>
      </c>
      <c r="AO18" s="149">
        <f t="shared" si="11"/>
        <v>704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0.7634803921568627</v>
      </c>
      <c r="H19" s="152"/>
      <c r="I19" s="152" t="s">
        <v>109</v>
      </c>
      <c r="J19" s="153">
        <f>DIRECCIONALIDAD!J21/100</f>
        <v>0.23651960784313725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0.70054054054054049</v>
      </c>
      <c r="V19" s="152"/>
      <c r="W19" s="152"/>
      <c r="X19" s="152"/>
      <c r="Y19" s="152" t="s">
        <v>109</v>
      </c>
      <c r="Z19" s="153">
        <f>DIRECCIONALIDAD!J24/100</f>
        <v>0.29945945945945945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0.81037037037037041</v>
      </c>
      <c r="AL19" s="152"/>
      <c r="AM19" s="152"/>
      <c r="AN19" s="152" t="s">
        <v>109</v>
      </c>
      <c r="AO19" s="155">
        <f>DIRECCIONALIDAD!J27/100</f>
        <v>0.18962962962962962</v>
      </c>
      <c r="AP19" s="92"/>
      <c r="AQ19" s="92"/>
      <c r="AR19" s="92"/>
      <c r="AS19" s="92"/>
      <c r="AT19" s="92"/>
      <c r="AU19" s="92">
        <f t="shared" ref="AU19:BA19" si="15">E22</f>
        <v>585</v>
      </c>
      <c r="AV19" s="92">
        <f t="shared" si="15"/>
        <v>561</v>
      </c>
      <c r="AW19" s="92">
        <f t="shared" si="15"/>
        <v>508.5</v>
      </c>
      <c r="AX19" s="92">
        <f t="shared" si="15"/>
        <v>455</v>
      </c>
      <c r="AY19" s="92">
        <f t="shared" si="15"/>
        <v>434</v>
      </c>
      <c r="AZ19" s="92">
        <f t="shared" si="15"/>
        <v>435.5</v>
      </c>
      <c r="BA19" s="92">
        <f t="shared" si="15"/>
        <v>430</v>
      </c>
      <c r="BB19" s="92"/>
      <c r="BC19" s="92"/>
      <c r="BD19" s="92"/>
      <c r="BE19" s="92">
        <f t="shared" ref="BE19:BQ19" si="16">P22</f>
        <v>578.5</v>
      </c>
      <c r="BF19" s="92">
        <f t="shared" si="16"/>
        <v>607</v>
      </c>
      <c r="BG19" s="92">
        <f t="shared" si="16"/>
        <v>613</v>
      </c>
      <c r="BH19" s="92">
        <f t="shared" si="16"/>
        <v>631</v>
      </c>
      <c r="BI19" s="92">
        <f t="shared" si="16"/>
        <v>689.5</v>
      </c>
      <c r="BJ19" s="92">
        <f t="shared" si="16"/>
        <v>675</v>
      </c>
      <c r="BK19" s="92">
        <f t="shared" si="16"/>
        <v>665.5</v>
      </c>
      <c r="BL19" s="92">
        <f t="shared" si="16"/>
        <v>586.5</v>
      </c>
      <c r="BM19" s="92">
        <f t="shared" si="16"/>
        <v>546</v>
      </c>
      <c r="BN19" s="92">
        <f t="shared" si="16"/>
        <v>521</v>
      </c>
      <c r="BO19" s="92">
        <f t="shared" si="16"/>
        <v>465.5</v>
      </c>
      <c r="BP19" s="92">
        <f t="shared" si="16"/>
        <v>512.5</v>
      </c>
      <c r="BQ19" s="92">
        <f t="shared" si="16"/>
        <v>537</v>
      </c>
      <c r="BR19" s="92"/>
      <c r="BS19" s="92"/>
      <c r="BT19" s="92"/>
      <c r="BU19" s="92">
        <f t="shared" ref="BU19:CC19" si="17">AG22</f>
        <v>593.5</v>
      </c>
      <c r="BV19" s="92">
        <f t="shared" si="17"/>
        <v>834.5</v>
      </c>
      <c r="BW19" s="92">
        <f t="shared" si="17"/>
        <v>994</v>
      </c>
      <c r="BX19" s="92">
        <f t="shared" si="17"/>
        <v>1149</v>
      </c>
      <c r="BY19" s="92">
        <f t="shared" si="17"/>
        <v>1243.5</v>
      </c>
      <c r="BZ19" s="92">
        <f t="shared" si="17"/>
        <v>1241.5</v>
      </c>
      <c r="CA19" s="92">
        <f t="shared" si="17"/>
        <v>1243.5</v>
      </c>
      <c r="CB19" s="92">
        <f t="shared" si="17"/>
        <v>1260.5</v>
      </c>
      <c r="CC19" s="92">
        <f t="shared" si="17"/>
        <v>1313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1917.5</v>
      </c>
      <c r="AV20" s="92">
        <f t="shared" si="18"/>
        <v>1903</v>
      </c>
      <c r="AW20" s="92">
        <f t="shared" si="18"/>
        <v>1828.5</v>
      </c>
      <c r="AX20" s="92">
        <f t="shared" si="18"/>
        <v>1670</v>
      </c>
      <c r="AY20" s="92">
        <f t="shared" si="18"/>
        <v>1533.5</v>
      </c>
      <c r="AZ20" s="92">
        <f t="shared" si="18"/>
        <v>1481</v>
      </c>
      <c r="BA20" s="92">
        <f t="shared" si="18"/>
        <v>1426.5</v>
      </c>
      <c r="BB20" s="92"/>
      <c r="BC20" s="92"/>
      <c r="BD20" s="92"/>
      <c r="BE20" s="92">
        <f t="shared" ref="BE20:BQ20" si="19">P30</f>
        <v>1809.5</v>
      </c>
      <c r="BF20" s="92">
        <f t="shared" si="19"/>
        <v>1883</v>
      </c>
      <c r="BG20" s="92">
        <f t="shared" si="19"/>
        <v>1927</v>
      </c>
      <c r="BH20" s="92">
        <f t="shared" si="19"/>
        <v>2008.5</v>
      </c>
      <c r="BI20" s="92">
        <f t="shared" si="19"/>
        <v>2147</v>
      </c>
      <c r="BJ20" s="92">
        <f t="shared" si="19"/>
        <v>2191.5</v>
      </c>
      <c r="BK20" s="92">
        <f t="shared" si="19"/>
        <v>2213.5</v>
      </c>
      <c r="BL20" s="92">
        <f t="shared" si="19"/>
        <v>2045</v>
      </c>
      <c r="BM20" s="92">
        <f t="shared" si="19"/>
        <v>1921</v>
      </c>
      <c r="BN20" s="92">
        <f t="shared" si="19"/>
        <v>1837.5</v>
      </c>
      <c r="BO20" s="92">
        <f t="shared" si="19"/>
        <v>1738</v>
      </c>
      <c r="BP20" s="92">
        <f t="shared" si="19"/>
        <v>1820.5</v>
      </c>
      <c r="BQ20" s="92">
        <f t="shared" si="19"/>
        <v>1907</v>
      </c>
      <c r="BR20" s="92"/>
      <c r="BS20" s="92"/>
      <c r="BT20" s="92"/>
      <c r="BU20" s="92">
        <f t="shared" ref="BU20:CC20" si="20">AG30</f>
        <v>2012.5</v>
      </c>
      <c r="BV20" s="92">
        <f t="shared" si="20"/>
        <v>2180.5</v>
      </c>
      <c r="BW20" s="92">
        <f t="shared" si="20"/>
        <v>2204</v>
      </c>
      <c r="BX20" s="92">
        <f t="shared" si="20"/>
        <v>2180.5</v>
      </c>
      <c r="BY20" s="92">
        <f t="shared" si="20"/>
        <v>2177</v>
      </c>
      <c r="BZ20" s="92">
        <f t="shared" si="20"/>
        <v>2219</v>
      </c>
      <c r="CA20" s="92">
        <f t="shared" si="20"/>
        <v>2277</v>
      </c>
      <c r="CB20" s="92">
        <f t="shared" si="20"/>
        <v>2305.5</v>
      </c>
      <c r="CC20" s="92">
        <f t="shared" si="20"/>
        <v>2425</v>
      </c>
    </row>
    <row r="21" spans="1:81" ht="16.5" customHeight="1" x14ac:dyDescent="0.2">
      <c r="A21" s="100" t="s">
        <v>104</v>
      </c>
      <c r="B21" s="149">
        <f>'G-3'!F10</f>
        <v>136.5</v>
      </c>
      <c r="C21" s="149">
        <f>'G-3'!F11</f>
        <v>161.5</v>
      </c>
      <c r="D21" s="149">
        <f>'G-3'!F12</f>
        <v>164.5</v>
      </c>
      <c r="E21" s="149">
        <f>'G-3'!F13</f>
        <v>122.5</v>
      </c>
      <c r="F21" s="149">
        <f>'G-3'!F14</f>
        <v>112.5</v>
      </c>
      <c r="G21" s="149">
        <f>'G-3'!F15</f>
        <v>109</v>
      </c>
      <c r="H21" s="149">
        <f>'G-3'!F16</f>
        <v>111</v>
      </c>
      <c r="I21" s="149">
        <f>'G-3'!F17</f>
        <v>101.5</v>
      </c>
      <c r="J21" s="149">
        <f>'G-3'!F18</f>
        <v>114</v>
      </c>
      <c r="K21" s="149">
        <f>'G-3'!F19</f>
        <v>103.5</v>
      </c>
      <c r="L21" s="150"/>
      <c r="M21" s="149">
        <f>'G-3'!F20</f>
        <v>142</v>
      </c>
      <c r="N21" s="149">
        <f>'G-3'!F21</f>
        <v>169</v>
      </c>
      <c r="O21" s="149">
        <f>'G-3'!F22</f>
        <v>163</v>
      </c>
      <c r="P21" s="149">
        <f>'G-3'!M10</f>
        <v>104.5</v>
      </c>
      <c r="Q21" s="149">
        <f>'G-3'!M11</f>
        <v>170.5</v>
      </c>
      <c r="R21" s="149">
        <f>'G-3'!M12</f>
        <v>175</v>
      </c>
      <c r="S21" s="149">
        <f>'G-3'!M13</f>
        <v>181</v>
      </c>
      <c r="T21" s="149">
        <f>'G-3'!M14</f>
        <v>163</v>
      </c>
      <c r="U21" s="149">
        <f>'G-3'!M15</f>
        <v>156</v>
      </c>
      <c r="V21" s="149">
        <f>'G-3'!M16</f>
        <v>165.5</v>
      </c>
      <c r="W21" s="149">
        <f>'G-3'!M17</f>
        <v>102</v>
      </c>
      <c r="X21" s="149">
        <f>'G-3'!M18</f>
        <v>122.5</v>
      </c>
      <c r="Y21" s="149">
        <f>'G-3'!M19</f>
        <v>131</v>
      </c>
      <c r="Z21" s="149">
        <f>'G-3'!M20</f>
        <v>110</v>
      </c>
      <c r="AA21" s="149">
        <f>'G-3'!M21</f>
        <v>149</v>
      </c>
      <c r="AB21" s="149">
        <f>'G-3'!M22</f>
        <v>147</v>
      </c>
      <c r="AC21" s="150"/>
      <c r="AD21" s="149">
        <f>'G-3'!T10</f>
        <v>115</v>
      </c>
      <c r="AE21" s="149">
        <f>'G-3'!T11</f>
        <v>133.5</v>
      </c>
      <c r="AF21" s="149">
        <f>'G-3'!T12</f>
        <v>159</v>
      </c>
      <c r="AG21" s="149">
        <f>'G-3'!T13</f>
        <v>186</v>
      </c>
      <c r="AH21" s="149">
        <f>'G-3'!T14</f>
        <v>356</v>
      </c>
      <c r="AI21" s="149">
        <f>'G-3'!T15</f>
        <v>293</v>
      </c>
      <c r="AJ21" s="149">
        <f>'G-3'!T16</f>
        <v>314</v>
      </c>
      <c r="AK21" s="149">
        <f>'G-3'!T17</f>
        <v>280.5</v>
      </c>
      <c r="AL21" s="149">
        <f>'G-3'!T18</f>
        <v>354</v>
      </c>
      <c r="AM21" s="149">
        <f>'G-3'!T19</f>
        <v>295</v>
      </c>
      <c r="AN21" s="149">
        <f>'G-3'!T20</f>
        <v>331</v>
      </c>
      <c r="AO21" s="149">
        <f>'G-3'!T21</f>
        <v>333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585</v>
      </c>
      <c r="F22" s="149">
        <f t="shared" ref="F22:K22" si="21">C21+D21+E21+F21</f>
        <v>561</v>
      </c>
      <c r="G22" s="149">
        <f t="shared" si="21"/>
        <v>508.5</v>
      </c>
      <c r="H22" s="149">
        <f t="shared" si="21"/>
        <v>455</v>
      </c>
      <c r="I22" s="149">
        <f t="shared" si="21"/>
        <v>434</v>
      </c>
      <c r="J22" s="149">
        <f t="shared" si="21"/>
        <v>435.5</v>
      </c>
      <c r="K22" s="149">
        <f t="shared" si="21"/>
        <v>430</v>
      </c>
      <c r="L22" s="150"/>
      <c r="M22" s="149"/>
      <c r="N22" s="149"/>
      <c r="O22" s="149"/>
      <c r="P22" s="149">
        <f>M21+N21+O21+P21</f>
        <v>578.5</v>
      </c>
      <c r="Q22" s="149">
        <f t="shared" ref="Q22:AB22" si="22">N21+O21+P21+Q21</f>
        <v>607</v>
      </c>
      <c r="R22" s="149">
        <f t="shared" si="22"/>
        <v>613</v>
      </c>
      <c r="S22" s="149">
        <f t="shared" si="22"/>
        <v>631</v>
      </c>
      <c r="T22" s="149">
        <f t="shared" si="22"/>
        <v>689.5</v>
      </c>
      <c r="U22" s="149">
        <f t="shared" si="22"/>
        <v>675</v>
      </c>
      <c r="V22" s="149">
        <f t="shared" si="22"/>
        <v>665.5</v>
      </c>
      <c r="W22" s="149">
        <f t="shared" si="22"/>
        <v>586.5</v>
      </c>
      <c r="X22" s="149">
        <f t="shared" si="22"/>
        <v>546</v>
      </c>
      <c r="Y22" s="149">
        <f t="shared" si="22"/>
        <v>521</v>
      </c>
      <c r="Z22" s="149">
        <f t="shared" si="22"/>
        <v>465.5</v>
      </c>
      <c r="AA22" s="149">
        <f t="shared" si="22"/>
        <v>512.5</v>
      </c>
      <c r="AB22" s="149">
        <f t="shared" si="22"/>
        <v>537</v>
      </c>
      <c r="AC22" s="150"/>
      <c r="AD22" s="149"/>
      <c r="AE22" s="149"/>
      <c r="AF22" s="149"/>
      <c r="AG22" s="149">
        <f>AD21+AE21+AF21+AG21</f>
        <v>593.5</v>
      </c>
      <c r="AH22" s="149">
        <f t="shared" ref="AH22:AO22" si="23">AE21+AF21+AG21+AH21</f>
        <v>834.5</v>
      </c>
      <c r="AI22" s="149">
        <f t="shared" si="23"/>
        <v>994</v>
      </c>
      <c r="AJ22" s="149">
        <f t="shared" si="23"/>
        <v>1149</v>
      </c>
      <c r="AK22" s="149">
        <f t="shared" si="23"/>
        <v>1243.5</v>
      </c>
      <c r="AL22" s="149">
        <f t="shared" si="23"/>
        <v>1241.5</v>
      </c>
      <c r="AM22" s="149">
        <f t="shared" si="23"/>
        <v>1243.5</v>
      </c>
      <c r="AN22" s="149">
        <f t="shared" si="23"/>
        <v>1260.5</v>
      </c>
      <c r="AO22" s="149">
        <f t="shared" si="23"/>
        <v>1313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0.79591836734693866</v>
      </c>
      <c r="E23" s="152"/>
      <c r="F23" s="152" t="s">
        <v>108</v>
      </c>
      <c r="G23" s="153">
        <f>DIRECCIONALIDAD!J29/100</f>
        <v>0.18112244897959184</v>
      </c>
      <c r="H23" s="152"/>
      <c r="I23" s="152" t="s">
        <v>109</v>
      </c>
      <c r="J23" s="153">
        <f>DIRECCIONALIDAD!J30/100</f>
        <v>2.2959183673469389E-2</v>
      </c>
      <c r="K23" s="154"/>
      <c r="L23" s="148"/>
      <c r="M23" s="151"/>
      <c r="N23" s="152"/>
      <c r="O23" s="152" t="s">
        <v>107</v>
      </c>
      <c r="P23" s="153">
        <f>DIRECCIONALIDAD!J31/100</f>
        <v>0.71790540540540537</v>
      </c>
      <c r="Q23" s="152"/>
      <c r="R23" s="152"/>
      <c r="S23" s="152"/>
      <c r="T23" s="152" t="s">
        <v>108</v>
      </c>
      <c r="U23" s="153">
        <f>DIRECCIONALIDAD!J32/100</f>
        <v>0.28040540540540543</v>
      </c>
      <c r="V23" s="152"/>
      <c r="W23" s="152"/>
      <c r="X23" s="152"/>
      <c r="Y23" s="152" t="s">
        <v>109</v>
      </c>
      <c r="Z23" s="153">
        <f>DIRECCIONALIDAD!J33/100</f>
        <v>1.6891891891891891E-3</v>
      </c>
      <c r="AA23" s="152"/>
      <c r="AB23" s="152"/>
      <c r="AC23" s="148"/>
      <c r="AD23" s="151"/>
      <c r="AE23" s="152" t="s">
        <v>107</v>
      </c>
      <c r="AF23" s="153">
        <f>DIRECCIONALIDAD!J34/100</f>
        <v>0.64608433734939763</v>
      </c>
      <c r="AG23" s="152"/>
      <c r="AH23" s="152"/>
      <c r="AI23" s="152"/>
      <c r="AJ23" s="152" t="s">
        <v>108</v>
      </c>
      <c r="AK23" s="153">
        <f>DIRECCIONALIDAD!J35/100</f>
        <v>0.29819277108433734</v>
      </c>
      <c r="AL23" s="152"/>
      <c r="AM23" s="152"/>
      <c r="AN23" s="152" t="s">
        <v>109</v>
      </c>
      <c r="AO23" s="153">
        <f>DIRECCIONALIDAD!J36/100</f>
        <v>5.5722891566265059E-2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431</v>
      </c>
      <c r="C29" s="149">
        <f t="shared" ref="C29:K29" si="24">C13+C17+C21+C25</f>
        <v>495.5</v>
      </c>
      <c r="D29" s="149">
        <f t="shared" si="24"/>
        <v>495.5</v>
      </c>
      <c r="E29" s="149">
        <f t="shared" si="24"/>
        <v>495.5</v>
      </c>
      <c r="F29" s="149">
        <f t="shared" si="24"/>
        <v>416.5</v>
      </c>
      <c r="G29" s="149">
        <f t="shared" si="24"/>
        <v>421</v>
      </c>
      <c r="H29" s="149">
        <f t="shared" si="24"/>
        <v>337</v>
      </c>
      <c r="I29" s="149">
        <f t="shared" si="24"/>
        <v>359</v>
      </c>
      <c r="J29" s="149">
        <f t="shared" si="24"/>
        <v>364</v>
      </c>
      <c r="K29" s="149">
        <f t="shared" si="24"/>
        <v>366.5</v>
      </c>
      <c r="L29" s="150"/>
      <c r="M29" s="149">
        <f>M13+M17+M21+M25</f>
        <v>431</v>
      </c>
      <c r="N29" s="149">
        <f t="shared" ref="N29:AB29" si="25">N13+N17+N21+N25</f>
        <v>479.5</v>
      </c>
      <c r="O29" s="149">
        <f t="shared" si="25"/>
        <v>482</v>
      </c>
      <c r="P29" s="149">
        <f t="shared" si="25"/>
        <v>417</v>
      </c>
      <c r="Q29" s="149">
        <f t="shared" si="25"/>
        <v>504.5</v>
      </c>
      <c r="R29" s="149">
        <f t="shared" si="25"/>
        <v>523.5</v>
      </c>
      <c r="S29" s="149">
        <f t="shared" si="25"/>
        <v>563.5</v>
      </c>
      <c r="T29" s="149">
        <f t="shared" si="25"/>
        <v>555.5</v>
      </c>
      <c r="U29" s="149">
        <f t="shared" si="25"/>
        <v>549</v>
      </c>
      <c r="V29" s="149">
        <f t="shared" si="25"/>
        <v>545.5</v>
      </c>
      <c r="W29" s="149">
        <f t="shared" si="25"/>
        <v>395</v>
      </c>
      <c r="X29" s="149">
        <f t="shared" si="25"/>
        <v>431.5</v>
      </c>
      <c r="Y29" s="149">
        <f t="shared" si="25"/>
        <v>465.5</v>
      </c>
      <c r="Z29" s="149">
        <f t="shared" si="25"/>
        <v>446</v>
      </c>
      <c r="AA29" s="149">
        <f t="shared" si="25"/>
        <v>477.5</v>
      </c>
      <c r="AB29" s="149">
        <f t="shared" si="25"/>
        <v>518</v>
      </c>
      <c r="AC29" s="150"/>
      <c r="AD29" s="149">
        <f>AD13+AD17+AD21+AD25</f>
        <v>431</v>
      </c>
      <c r="AE29" s="149">
        <f t="shared" ref="AE29:AO29" si="26">AE13+AE17+AE21+AE25</f>
        <v>486.5</v>
      </c>
      <c r="AF29" s="149">
        <f t="shared" si="26"/>
        <v>588.5</v>
      </c>
      <c r="AG29" s="149">
        <f t="shared" si="26"/>
        <v>506.5</v>
      </c>
      <c r="AH29" s="149">
        <f t="shared" si="26"/>
        <v>599</v>
      </c>
      <c r="AI29" s="149">
        <f t="shared" si="26"/>
        <v>510</v>
      </c>
      <c r="AJ29" s="149">
        <f t="shared" si="26"/>
        <v>565</v>
      </c>
      <c r="AK29" s="149">
        <f t="shared" si="26"/>
        <v>503</v>
      </c>
      <c r="AL29" s="149">
        <f t="shared" si="26"/>
        <v>641</v>
      </c>
      <c r="AM29" s="149">
        <f t="shared" si="26"/>
        <v>568</v>
      </c>
      <c r="AN29" s="149">
        <f t="shared" si="26"/>
        <v>593.5</v>
      </c>
      <c r="AO29" s="149">
        <f t="shared" si="26"/>
        <v>622.5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1917.5</v>
      </c>
      <c r="F30" s="149">
        <f t="shared" ref="F30:K30" si="27">C29+D29+E29+F29</f>
        <v>1903</v>
      </c>
      <c r="G30" s="149">
        <f t="shared" si="27"/>
        <v>1828.5</v>
      </c>
      <c r="H30" s="149">
        <f t="shared" si="27"/>
        <v>1670</v>
      </c>
      <c r="I30" s="149">
        <f t="shared" si="27"/>
        <v>1533.5</v>
      </c>
      <c r="J30" s="149">
        <f t="shared" si="27"/>
        <v>1481</v>
      </c>
      <c r="K30" s="149">
        <f t="shared" si="27"/>
        <v>1426.5</v>
      </c>
      <c r="L30" s="150"/>
      <c r="M30" s="149"/>
      <c r="N30" s="149"/>
      <c r="O30" s="149"/>
      <c r="P30" s="149">
        <f>M29+N29+O29+P29</f>
        <v>1809.5</v>
      </c>
      <c r="Q30" s="149">
        <f t="shared" ref="Q30:AB30" si="28">N29+O29+P29+Q29</f>
        <v>1883</v>
      </c>
      <c r="R30" s="149">
        <f t="shared" si="28"/>
        <v>1927</v>
      </c>
      <c r="S30" s="149">
        <f t="shared" si="28"/>
        <v>2008.5</v>
      </c>
      <c r="T30" s="149">
        <f t="shared" si="28"/>
        <v>2147</v>
      </c>
      <c r="U30" s="149">
        <f t="shared" si="28"/>
        <v>2191.5</v>
      </c>
      <c r="V30" s="149">
        <f t="shared" si="28"/>
        <v>2213.5</v>
      </c>
      <c r="W30" s="149">
        <f t="shared" si="28"/>
        <v>2045</v>
      </c>
      <c r="X30" s="149">
        <f t="shared" si="28"/>
        <v>1921</v>
      </c>
      <c r="Y30" s="149">
        <f t="shared" si="28"/>
        <v>1837.5</v>
      </c>
      <c r="Z30" s="149">
        <f t="shared" si="28"/>
        <v>1738</v>
      </c>
      <c r="AA30" s="149">
        <f t="shared" si="28"/>
        <v>1820.5</v>
      </c>
      <c r="AB30" s="149">
        <f t="shared" si="28"/>
        <v>1907</v>
      </c>
      <c r="AC30" s="150"/>
      <c r="AD30" s="149"/>
      <c r="AE30" s="149"/>
      <c r="AF30" s="149"/>
      <c r="AG30" s="149">
        <f>AD29+AE29+AF29+AG29</f>
        <v>2012.5</v>
      </c>
      <c r="AH30" s="149">
        <f t="shared" ref="AH30:AO30" si="29">AE29+AF29+AG29+AH29</f>
        <v>2180.5</v>
      </c>
      <c r="AI30" s="149">
        <f t="shared" si="29"/>
        <v>2204</v>
      </c>
      <c r="AJ30" s="149">
        <f t="shared" si="29"/>
        <v>2180.5</v>
      </c>
      <c r="AK30" s="149">
        <f t="shared" si="29"/>
        <v>2177</v>
      </c>
      <c r="AL30" s="149">
        <f t="shared" si="29"/>
        <v>2219</v>
      </c>
      <c r="AM30" s="149">
        <f t="shared" si="29"/>
        <v>2277</v>
      </c>
      <c r="AN30" s="149">
        <f t="shared" si="29"/>
        <v>2305.5</v>
      </c>
      <c r="AO30" s="149">
        <f t="shared" si="29"/>
        <v>2425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2017-04-05T21:41:40Z</dcterms:modified>
</cp:coreProperties>
</file>